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799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Лист1" sheetId="16" r:id="rId16"/>
  </sheets>
  <definedNames>
    <definedName name="_1Excel_BuiltIn_Print_Area_1_1" localSheetId="4">#REF!</definedName>
    <definedName name="_1Excel_BuiltIn_Print_Area_1_1" localSheetId="8">#REF!</definedName>
    <definedName name="_1Excel_BuiltIn_Print_Area_1_1">#REF!</definedName>
    <definedName name="_7Excel_BuiltIn_Print_Area_1_1" localSheetId="4">#REF!</definedName>
    <definedName name="_7Excel_BuiltIn_Print_Area_1_1" localSheetId="8">#REF!</definedName>
    <definedName name="_7Excel_BuiltIn_Print_Area_1_1">#REF!</definedName>
    <definedName name="_Toc105952697" localSheetId="8">'9'!#REF!</definedName>
    <definedName name="_Toc105952697_3" localSheetId="4">#REF!</definedName>
    <definedName name="_Toc105952697_3" localSheetId="8">#REF!</definedName>
    <definedName name="_Toc105952697_3">#REF!</definedName>
    <definedName name="_Toc105952698" localSheetId="8">'9'!#REF!</definedName>
    <definedName name="_Toc105952698_3" localSheetId="4">#REF!</definedName>
    <definedName name="_Toc105952698_3" localSheetId="8">#REF!</definedName>
    <definedName name="_Toc105952698_3">#REF!</definedName>
    <definedName name="_Тос105952698_4" localSheetId="4">#REF!</definedName>
    <definedName name="_Тос105952698_4" localSheetId="8">#REF!</definedName>
    <definedName name="_Тос105952698_4">#REF!</definedName>
    <definedName name="Excel_BuiltIn_Print_Area" localSheetId="4">#REF!</definedName>
    <definedName name="Excel_BuiltIn_Print_Area" localSheetId="8">#REF!</definedName>
    <definedName name="Excel_BuiltIn_Print_Area">#REF!</definedName>
    <definedName name="Excel_BuiltIn_Print_Area_10" localSheetId="4">#REF!</definedName>
    <definedName name="Excel_BuiltIn_Print_Area_10" localSheetId="8">#REF!</definedName>
    <definedName name="Excel_BuiltIn_Print_Area_10">#REF!</definedName>
    <definedName name="Excel_BuiltIn_Print_Area_12" localSheetId="4">#REF!</definedName>
    <definedName name="Excel_BuiltIn_Print_Area_12" localSheetId="8">#REF!</definedName>
    <definedName name="Excel_BuiltIn_Print_Area_12">#REF!</definedName>
    <definedName name="Excel_BuiltIn_Print_Area_4" localSheetId="4">#REF!</definedName>
    <definedName name="Excel_BuiltIn_Print_Area_4" localSheetId="8">#REF!</definedName>
    <definedName name="Excel_BuiltIn_Print_Area_4">#REF!</definedName>
    <definedName name="Excel_BuiltIn_Print_Area_5" localSheetId="4">#REF!</definedName>
    <definedName name="Excel_BuiltIn_Print_Area_5" localSheetId="8">#REF!</definedName>
    <definedName name="Excel_BuiltIn_Print_Area_5">#REF!</definedName>
    <definedName name="Excel_BuiltIn_Print_Area_6" localSheetId="4">#REF!</definedName>
    <definedName name="Excel_BuiltIn_Print_Area_6" localSheetId="8">#REF!</definedName>
    <definedName name="Excel_BuiltIn_Print_Area_6">#REF!</definedName>
    <definedName name="Excel_BuiltIn_Print_Area_8" localSheetId="4">#REF!</definedName>
    <definedName name="Excel_BuiltIn_Print_Area_8" localSheetId="8">#REF!</definedName>
    <definedName name="Excel_BuiltIn_Print_Area_8">#REF!</definedName>
    <definedName name="Excel_BuiltIn_Print_Titles_10" localSheetId="4">#REF!</definedName>
    <definedName name="Excel_BuiltIn_Print_Titles_10" localSheetId="8">#REF!</definedName>
    <definedName name="Excel_BuiltIn_Print_Titles_10">#REF!</definedName>
    <definedName name="Excel_BuiltIn_Print_Titles_12" localSheetId="4">#REF!</definedName>
    <definedName name="Excel_BuiltIn_Print_Titles_12" localSheetId="8">#REF!</definedName>
    <definedName name="Excel_BuiltIn_Print_Titles_12">#REF!</definedName>
    <definedName name="Excel_BuiltIn_Print_Titles_4" localSheetId="4">#REF!</definedName>
    <definedName name="Excel_BuiltIn_Print_Titles_4" localSheetId="8">#REF!</definedName>
    <definedName name="Excel_BuiltIn_Print_Titles_4">#REF!</definedName>
    <definedName name="Excel_BuiltIn_Print_Titles_8" localSheetId="4">#REF!</definedName>
    <definedName name="Excel_BuiltIn_Print_Titles_8" localSheetId="8">#REF!</definedName>
    <definedName name="Excel_BuiltIn_Print_Titles_8">#REF!</definedName>
    <definedName name="грлгрлгнго6н7" localSheetId="4">#REF!</definedName>
    <definedName name="грлгрлгнго6н7" localSheetId="8">#REF!</definedName>
    <definedName name="грлгрлгнго6н7">#REF!</definedName>
    <definedName name="долртгпрои" localSheetId="4">#REF!</definedName>
    <definedName name="долртгпрои" localSheetId="8">#REF!</definedName>
    <definedName name="долртгпрои">#REF!</definedName>
    <definedName name="ждл" localSheetId="4">#REF!</definedName>
    <definedName name="ждл" localSheetId="8">#REF!</definedName>
    <definedName name="ждл">#REF!</definedName>
    <definedName name="ждьб" localSheetId="4">#REF!</definedName>
    <definedName name="ждьб" localSheetId="8">#REF!</definedName>
    <definedName name="ждьб">#REF!</definedName>
    <definedName name="_xlnm.Print_Area" localSheetId="10">'11'!$A$1:$H$72</definedName>
    <definedName name="_xlnm.Print_Area" localSheetId="11">'12'!$A$1:$I$85</definedName>
    <definedName name="_xlnm.Print_Area" localSheetId="2">'3'!$A$1:$D$22</definedName>
    <definedName name="_xlnm.Print_Area" localSheetId="3">'4'!$A$1:$C$12</definedName>
    <definedName name="_xlnm.Print_Area" localSheetId="4">'5'!$A$1:$E$39</definedName>
    <definedName name="_xlnm.Print_Area" localSheetId="8">'9'!$A$1:$D$21</definedName>
    <definedName name="огрпло" localSheetId="4">#REF!</definedName>
    <definedName name="огрпло" localSheetId="8">#REF!</definedName>
    <definedName name="огрпло">#REF!</definedName>
    <definedName name="орапмол" localSheetId="4">#REF!</definedName>
    <definedName name="орапмол" localSheetId="8">#REF!</definedName>
    <definedName name="орапмол">#REF!</definedName>
    <definedName name="п" localSheetId="4">#REF!</definedName>
    <definedName name="п" localSheetId="8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<sst xmlns="http://schemas.openxmlformats.org/spreadsheetml/2006/main" count="1388" uniqueCount="364">
  <si>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</si>
  <si>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</si>
  <si>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</si>
  <si>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</si>
  <si>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</si>
  <si>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</si>
  <si>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</si>
  <si>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</si>
  <si>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</si>
  <si>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</si>
  <si>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</si>
  <si>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</si>
  <si>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</si>
  <si>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</si>
  <si>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</si>
  <si>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</si>
  <si>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</si>
  <si>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</si>
  <si>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05</t>
  </si>
  <si>
    <t>99</t>
  </si>
  <si>
    <t>ВСЕГО РАСХОДОВ</t>
  </si>
  <si>
    <t>НАЦИОНАЛЬНАЯ ОБОРОНА</t>
  </si>
  <si>
    <t>(тыс. рублей)</t>
  </si>
  <si>
    <t>Наименование  доходов</t>
  </si>
  <si>
    <t>Код доходов</t>
  </si>
  <si>
    <t>Код  главы администратора</t>
  </si>
  <si>
    <t>Наименование</t>
  </si>
  <si>
    <t>Код группы, подгруппы, статьи и вида источников</t>
  </si>
  <si>
    <t>Код главы</t>
  </si>
  <si>
    <t>Всего доходов</t>
  </si>
  <si>
    <t xml:space="preserve">Прочие безвозмездные поступления  </t>
  </si>
  <si>
    <t xml:space="preserve">2 07 00000 00 0000 180 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</si>
  <si>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</si>
  <si>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</si>
  <si>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</si>
  <si>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</si>
  <si>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</si>
  <si>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</si>
  <si>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</si>
  <si>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</si>
  <si>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</si>
  <si>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</si>
  <si>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</si>
  <si>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</si>
  <si>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</si>
  <si>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</si>
  <si>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</si>
  <si>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</si>
  <si>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</si>
  <si>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</si>
  <si>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</si>
  <si>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</si>
  <si>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</si>
  <si>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</si>
  <si>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</si>
  <si>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</si>
  <si>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</si>
  <si>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</si>
  <si>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</si>
  <si>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</si>
  <si>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</si>
  <si>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</si>
  <si>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</si>
  <si>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</si>
  <si>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</si>
  <si>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</si>
  <si>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</si>
  <si>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</si>
  <si>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</si>
  <si>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</si>
  <si>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</si>
  <si>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</si>
  <si>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</si>
  <si>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</si>
  <si>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1 11 05025 10 0000 120</t>
  </si>
  <si>
    <t>1 11 05035 10 0000 120</t>
  </si>
  <si>
    <t>1 11 07015 10 0000 120</t>
  </si>
  <si>
    <t>1 11 09035 10 0000 120</t>
  </si>
  <si>
    <t>1 11 09045 10 0000 120</t>
  </si>
  <si>
    <t>1 13 01995 10 0000 130</t>
  </si>
  <si>
    <t>1 17 01050 10 0000 180</t>
  </si>
  <si>
    <t>1 17 05050 10 0000 180</t>
  </si>
  <si>
    <t>01 02 00 00 10 0000 710</t>
  </si>
  <si>
    <t>01 03 00 00 10 0000 710</t>
  </si>
  <si>
    <t>01 05 01 01 10 0000 510</t>
  </si>
  <si>
    <t>01 05 02 01 10 0000 510</t>
  </si>
  <si>
    <t>01 03 00 00 10 0000 810</t>
  </si>
  <si>
    <t>01 02 00 00 10 0000 810</t>
  </si>
  <si>
    <t>Уменьшение остатков денежных средств финансовых резервов бюджетов</t>
  </si>
  <si>
    <t>01 05 01 01 10 0000 610</t>
  </si>
  <si>
    <t>01 05 02 01 10 0000 610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</si>
  <si>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</si>
  <si>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</si>
  <si>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</si>
  <si>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</si>
  <si>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</si>
  <si>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</si>
  <si>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</si>
  <si>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</si>
  <si>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</si>
  <si>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</si>
  <si>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</si>
  <si>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</si>
  <si>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</si>
  <si>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</si>
  <si>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</si>
  <si>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Условно утверждаемые расходы</t>
  </si>
  <si>
    <t>99 9 99 99999</t>
  </si>
  <si>
    <t>999</t>
  </si>
  <si>
    <t>0503</t>
  </si>
  <si>
    <t>Благоустройство</t>
  </si>
  <si>
    <t xml:space="preserve">Наименование передаваемого полномочия </t>
  </si>
  <si>
    <t>Реквизиты соглашения</t>
  </si>
  <si>
    <t>Сумма расходов</t>
  </si>
  <si>
    <t>х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</si>
  <si>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</si>
  <si>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</si>
  <si>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</si>
  <si>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</si>
  <si>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</si>
  <si>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000 01 00 00 00 00 0000 000</t>
  </si>
  <si>
    <t>в том числе:</t>
  </si>
  <si>
    <t>Изменение остатков средств на счетах по учету средств бюджета</t>
  </si>
  <si>
    <t>000 01 05 00 00 00 0000 000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</si>
  <si>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</si>
  <si>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</si>
  <si>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</si>
  <si>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</si>
  <si>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</si>
  <si>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</si>
  <si>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</si>
  <si>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</si>
  <si>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</si>
  <si>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Наименование программы</t>
  </si>
  <si>
    <t>Итого</t>
  </si>
  <si>
    <t xml:space="preserve">Код </t>
  </si>
  <si>
    <t>Непрограммные расходы</t>
  </si>
  <si>
    <t>99 0 00 00000</t>
  </si>
  <si>
    <t>тыс. рублей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</si>
  <si>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</si>
  <si>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</si>
  <si>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>(тыс. руб.)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</si>
  <si>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
</t>
  </si>
  <si>
    <t xml:space="preserve">Внедрение программного обеспечения в бюджетный процесс </t>
  </si>
  <si>
    <t>01 0 00 00000</t>
  </si>
  <si>
    <t>Непрограммные направления деятельности</t>
  </si>
  <si>
    <t xml:space="preserve">Непрограммные направления деятельности  сельской администрации </t>
  </si>
  <si>
    <t>99 0 00 01000</t>
  </si>
  <si>
    <t>Обеспечение деятельности высшего должностного лица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</si>
  <si>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</si>
  <si>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</si>
  <si>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</si>
  <si>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</si>
  <si>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</si>
  <si>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№ б/н от 23.12.2015 г.</t>
  </si>
  <si>
    <t>13</t>
  </si>
  <si>
    <t>Другие общегосударственные расходы</t>
  </si>
  <si>
    <t>Другие  общегосударственные  расходы</t>
  </si>
  <si>
    <t>0113</t>
  </si>
  <si>
    <t>2 02 15001 10 0000 151</t>
  </si>
  <si>
    <t>2 02 35118 10 0000 151</t>
  </si>
  <si>
    <t>2 02 49999 10 0000 151</t>
  </si>
  <si>
    <t>2 02 15001 00 0000 151</t>
  </si>
  <si>
    <t>2 02 15000 00 0000 151</t>
  </si>
  <si>
    <t>2 02 35118 00 0000 151</t>
  </si>
  <si>
    <t>2 02 35000 00 0000 151</t>
  </si>
  <si>
    <t>2 02 49999 00 0000 151</t>
  </si>
  <si>
    <t xml:space="preserve">  </t>
  </si>
  <si>
    <t>000 01 02 00 00 10 0000 710</t>
  </si>
  <si>
    <t>101 00000 00 0000 000</t>
  </si>
  <si>
    <t>Налог на прибыль, доходы</t>
  </si>
  <si>
    <t>изменения (+,-)</t>
  </si>
  <si>
    <t>измения (+,-)</t>
  </si>
  <si>
    <t>Обеспечение проведения выборов и референдумов</t>
  </si>
  <si>
    <t>0107</t>
  </si>
  <si>
    <t>изменение (+.-)</t>
  </si>
  <si>
    <t>изменение (+,-)</t>
  </si>
  <si>
    <t>изменения    (+,-)</t>
  </si>
  <si>
    <t>изменения  (+,-)</t>
  </si>
  <si>
    <t>9999999999</t>
  </si>
  <si>
    <t>9999</t>
  </si>
  <si>
    <t>0</t>
  </si>
  <si>
    <t>99 0 А0 10100</t>
  </si>
  <si>
    <t>Основное мероприятие  "Повышение эффективности муниципального управления"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</si>
  <si>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</si>
  <si>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</si>
  <si>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01 3 У1 80100</t>
  </si>
  <si>
    <t>Материально-техническое обеспечение администрации сельского поселения</t>
  </si>
  <si>
    <t>Основное мероприятие "Формирование эффективной системы управления и распоряжения муниципальными финансами"</t>
  </si>
  <si>
    <t>01 2 00 00000</t>
  </si>
  <si>
    <t>Основное мероприятие  "Повышение эффективности управления муниципальной собственностью"</t>
  </si>
  <si>
    <t>Мероприятия по организации представления муниципальных услуг и исполнения программы</t>
  </si>
  <si>
    <t>01 3 У1 80110</t>
  </si>
  <si>
    <t>Основное мероприятие "Развитие культурно - досуговой деятельности"</t>
  </si>
  <si>
    <t>01 1 00 00000</t>
  </si>
  <si>
    <t>Основное мероприятие "Организация и осуществление мероприятий по работе с детьми и молодежью"</t>
  </si>
  <si>
    <t>99 0 А1 51180</t>
  </si>
  <si>
    <t>Основное мероприятие "Обеспечение первичных мер пожарной безопасности в границах поселений"</t>
  </si>
  <si>
    <t>Подпрограмма "Обеспечение безопасности населения и профилактика терроризма и экстремизма " муниципальной программы "Организация эффективного функционирования систем жизнеобеспечения"</t>
  </si>
  <si>
    <t>02 2 00 00000</t>
  </si>
  <si>
    <t>Основное мероприятие " Профилактика терроризма и экстремизма в границах поселения"</t>
  </si>
  <si>
    <t>Совершенствование системы информационно- пропагандистского противодействия терроризму и экстремизму</t>
  </si>
  <si>
    <t>Основное мероприятие "Предупреждение и ликвидация последствий чрезвычайных ситуаций в границах поселения"</t>
  </si>
  <si>
    <t>Резервный фонд на предупреждение и ликвидацию чрезвычайных ситуаций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</si>
  <si>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</si>
  <si>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</si>
  <si>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"Содержание инженерно- коммунальной инфраструктуры"</t>
  </si>
  <si>
    <t>Организация мер по теплоснабжению, электроснабжению и водоснабжению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</si>
  <si>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</si>
  <si>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</si>
  <si>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02 1 02 10000</t>
  </si>
  <si>
    <t>02 1 01 00000</t>
  </si>
  <si>
    <t>02 1 00 00000</t>
  </si>
  <si>
    <t>01 2 01 01000</t>
  </si>
  <si>
    <t>01 2 01 00000</t>
  </si>
  <si>
    <t>02 1 02 Ж0000</t>
  </si>
  <si>
    <t>02 1 01 Д0000</t>
  </si>
  <si>
    <t>01 2 02 01100</t>
  </si>
  <si>
    <t>Основное мероприятие " Предупреждение и ликвидация последствий  чрезвычайных ситуаций в границах поселения"</t>
  </si>
  <si>
    <t>01 1 03 М0000</t>
  </si>
  <si>
    <t>ДОРОЖНОЕ ХОЗЯЙСТВО</t>
  </si>
  <si>
    <t>НАЦИОНАЛЬНАЯ ЭКОНОМИКА</t>
  </si>
  <si>
    <t>01 1 01 01000</t>
  </si>
  <si>
    <t>Муниципальная программа «Обеспечение экономического роста и обеспечение благоприятных условий для жизни населения»</t>
  </si>
  <si>
    <t>Муниципальная программа «организация эффективного функционирования систем жизнеобеспечения»</t>
  </si>
  <si>
    <t>Всего</t>
  </si>
  <si>
    <t>01 2 02 01000</t>
  </si>
  <si>
    <t>02 1 02 00000</t>
  </si>
  <si>
    <t>Дорожное хозяйство</t>
  </si>
  <si>
    <t>0409</t>
  </si>
  <si>
    <t>0400</t>
  </si>
  <si>
    <t>Подпрограмма "Развитие  социально-культурной сферы" муниципальной программы "Обеспечение экономического роста и обеспечение благоприятных условий жизни населения"</t>
  </si>
  <si>
    <t>Подпрограмма "Развитие экономического и налогового потенциала " муниципальной программы " Обеспечение экономического роста и обеспечение благоприятных условий жизни населения "</t>
  </si>
  <si>
    <t>Подпрограмма "Развитие экономического и налогового потенциала" муниципальной программы " Обеспечение экономического роста и обеспечение благоприятных условий жизни населения "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</si>
  <si>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</t>
  </si>
  <si>
    <t>Повышение эффективности муниципального управления муниципальной программы "Обеспечение экономического роста и обеспечение благопрятных условий жизни населения"</t>
  </si>
  <si>
    <t>Материально – техническое обеспечение  администрации сельского поселения</t>
  </si>
  <si>
    <t>Подпрограмма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 ""</t>
  </si>
  <si>
    <t>Подпрограмма "Обеспечение безопасности населения и профилактика терроризма и экстремизма"</t>
  </si>
  <si>
    <t>ДРУГИЕ ОБЩЕГОСУДАРСТВЕННЫЕ РАСХОДЫ</t>
  </si>
  <si>
    <t>Подпрограмма "Развитие  социально-культурной сферы"</t>
  </si>
  <si>
    <t>Основное мероприятие "Поддержание и улучшение санитарного и эстетического состояния территории"</t>
  </si>
  <si>
    <t>ФИЗИЧЕСКАЯ КУЛЬТУРА И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</si>
  <si>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</si>
  <si>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</si>
  <si>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01 2 02 10000</t>
  </si>
  <si>
    <t>01 2 02 10100</t>
  </si>
  <si>
    <t>02 3 01 10000</t>
  </si>
  <si>
    <t>01 1 02 10000</t>
  </si>
  <si>
    <t>1105</t>
  </si>
  <si>
    <t>Физическая культура и спорт</t>
  </si>
  <si>
    <t>1100</t>
  </si>
  <si>
    <t>Межбюджетные  трансферты</t>
  </si>
  <si>
    <t>Иные  межбюджетные трансферты</t>
  </si>
  <si>
    <t>Подпрограмма "Повышение уровня благоустройства территории"</t>
  </si>
  <si>
    <t>02 3 01 1000</t>
  </si>
  <si>
    <t>Перечень главных администраторов доходов бюджета  муниципального образования  Беш-Озекское сельское поселение</t>
  </si>
  <si>
    <t>Перечень главных администраторов источников финансирования дефицита бюджета  муниципального образования Беш-Озекское сельское поселение</t>
  </si>
  <si>
    <t>Фонд оплаты труда работников администрации МО Беш-Озекское сельское поселение</t>
  </si>
  <si>
    <t>2 02 15001 10 0000 150</t>
  </si>
  <si>
    <t>Дотации бюджетам сельских поселений на выравнивание бюджетной обеспеченности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</si>
  <si>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</si>
  <si>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</si>
  <si>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2 02 29999 10 0000 150</t>
  </si>
  <si>
    <t>Прочие субсидии бюджетам сельских поселений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</si>
  <si>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</si>
  <si>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</si>
  <si>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</si>
  <si>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</si>
  <si>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2 02 49999 10 0000 150</t>
  </si>
  <si>
    <t>219  60010 10 0000 150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</si>
  <si>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</si>
  <si>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Сумма на 2022 год</t>
  </si>
  <si>
    <t>2 02 15000 00 0000 150</t>
  </si>
  <si>
    <t>2 02 15001 00 0000 150</t>
  </si>
  <si>
    <t>2 02 35000 00 0000 150</t>
  </si>
  <si>
    <t>2 02 35118 00 0000 150</t>
  </si>
  <si>
    <t>2 02 4000 00 0000 150</t>
  </si>
  <si>
    <t>2 02 40014 00 0000 150</t>
  </si>
  <si>
    <t>`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</si>
  <si>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</si>
  <si>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</si>
  <si>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000 01 02 00 00 10 0000 810</t>
  </si>
  <si>
    <t>000 01 03 01 00 00 0000 700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</si>
  <si>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</si>
  <si>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</si>
  <si>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</si>
  <si>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</si>
  <si>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000 01 03 01 00 10 0000 710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</si>
  <si>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</si>
  <si>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</si>
  <si>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</si>
  <si>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</si>
  <si>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</si>
  <si>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</si>
  <si>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</si>
  <si>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денежных средств финансовых резервов бюджетов сельских поселений</t>
  </si>
  <si>
    <t>000 01 05 01 01 10 0000 610</t>
  </si>
  <si>
    <t>000 01 05 02 01 10 0000 610</t>
  </si>
  <si>
    <t>Уменьшение прочих остатков денежных средств бюджетов сельских поселений</t>
  </si>
  <si>
    <t>Прочие межбюджетные трансферты</t>
  </si>
  <si>
    <t>2 02 40000 00 0000 150</t>
  </si>
  <si>
    <t>Прочие неналоговые доходы бюджетов сельских поселений</t>
  </si>
  <si>
    <t>Невыясненные поступления, зачисляемые в бюджеты    сельских поселений</t>
  </si>
  <si>
    <t>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</si>
  <si>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</si>
  <si>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Доходы от продажи земельных участков, находящихся в собственности сельских поселений, находящихся в пользовании бюджетных и автономных учреждений</t>
  </si>
  <si>
    <t>1 14 06045 10 0000 430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</si>
  <si>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</si>
  <si>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эксплуатации и использования имущества автомобильных дорог, находящихся в собственности сельских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</si>
  <si>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
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</si>
  <si>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</si>
  <si>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5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</si>
  <si>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</si>
  <si>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4</t>
  </si>
  <si>
    <t xml:space="preserve">Прочие доходы от оказания платных услуг (работ) получателями средств бюджетов сельских поселений
</t>
  </si>
  <si>
    <t>Сумма на 2023 год</t>
  </si>
  <si>
    <t>Сумма  на 2023 год</t>
  </si>
  <si>
    <t>99 0 Л0 10100</t>
  </si>
  <si>
    <t>02 2 03  Ш3000</t>
  </si>
  <si>
    <t>02 2 02  Ш2000</t>
  </si>
  <si>
    <t>02 2 01 Ш1000</t>
  </si>
  <si>
    <t>99 0 Л1 51180</t>
  </si>
  <si>
    <t>02 2 03 Ш3000</t>
  </si>
  <si>
    <t>02 2 02 Ш2000</t>
  </si>
  <si>
    <t>01 1 02 S8500</t>
  </si>
  <si>
    <t>сельская администрация Муниципальное образование Беш-Озекское сельское поселение 801</t>
  </si>
  <si>
    <t>Источники финансирования дефицита бюджета  муниципального образования Беш-Озекское сельское поселение на 2022 год</t>
  </si>
  <si>
    <t>Источники финансирования дефицита бюджета  муниципального образования  Беш-Озекское сельское поселение на 2023 и 2024 годы</t>
  </si>
  <si>
    <t>Сумма на 2024 год</t>
  </si>
  <si>
    <t>Объем поступлений доходов в бюджет муниципального образования Беш-Озекское сельское поселение в 2022 году</t>
  </si>
  <si>
    <t>Объем поступлений доходов в бюджет  муниципального образования Беш-Озекское сельское поселение на 2023-2024 годы</t>
  </si>
  <si>
    <t>Сумма  на 2024 год</t>
  </si>
  <si>
    <t>Распределение бюджетных ассигнований бюджета муниципального образования Беш-Озекское сельское поселение  на реализацию муниципальных программ  на 2022 год  и непрограммных расходов</t>
  </si>
  <si>
    <t>Распределение бюджетных ассигнований бюджета муниципального образования Беш-Озекское сельское поселение  на реализацию муниципальных программ  на 2022 год и на плановый период 2023 и 2024 годов и непрограммных расходов</t>
  </si>
  <si>
    <t>Распределение                                           
бюджетных ассигнований по разделам, подразделам классификации расходов бюджета                             муниципального образования Беш-Озекское сельское поселение на 2022 год</t>
  </si>
  <si>
    <t>Распределение
бюджетных ассигнований по разделам, подразделам классификации расходов бюджета  муниципального образования Беш-Озекское сельское поселение на 2023-2024 годы</t>
  </si>
  <si>
    <t>Ведомственная структура расходов бюджета  муниципального образования Беш-Озекское сельское поселение на 2022 год</t>
  </si>
  <si>
    <t>Сумма на 2022 год. руб.</t>
  </si>
  <si>
    <t>Распределение бюджетных ассигнований по целевым статьям (государственным программ,непрограммным направлениям деятельности), группам видов расходов классификации расходов бюджета муниципального образования Беш-Озекское сельское поселение на 2022 год</t>
  </si>
  <si>
    <t>Сумма  на  2022 год</t>
  </si>
  <si>
    <t>Распределение бюджетных ассигнований по целевым статьям ( государственным  программам и непрограммным направлениям деятельности),группам видов расходов классификации расходов бюджета муниципального образования Беш-Озекское сельское поселение  на 2023-2024 годы.</t>
  </si>
  <si>
    <t>Межбюджетные трансферты, выделяемые из бюджета муниципального образования Беш-Озекское сельское поселение  на финансирование расходов, связанных с передачей полномочий органам местного самоуправления муниципального образования "Шебалинский район" на 2022 год</t>
  </si>
  <si>
    <t>02 2 01Ш1000</t>
  </si>
  <si>
    <t>Ведомственная структура расходов бюджета  муниципального образования Беш-Озекское сельское поселение на плановый период 2023 - 2024 годы</t>
  </si>
  <si>
    <t>Приложение № 2 к решению сессии Сельского совета депутатов МО Беш-Озекское сельское поселение №  27-1 от "  29   "  декабря 2021 года  "  О бюджете муниципального образования Беш-Озекское сельское поселение на 2022 год и плановый период 2023-2024 гг"</t>
  </si>
  <si>
    <t>Приложение № 1 к решению сессии Сельского совета депутатов МО Беш-Озекское сельское поселение № 27-1    от "  29  "   декабря 2021 года  "  О бюджете муниципального образования Беш-Озекское сельское поселение на 2022 год и плановый период 2023-2024 гг"</t>
  </si>
  <si>
    <t>Приложение 3 к решению сессии Сельского совета депутатов МО Беш-Озекское сельское поселение №  27-1 от "  29  " декабря 2021 года "О бюджете муниципального образования  Беш-Озекское сельское поселение на 2022 год плановый период 2023-2024 гг."</t>
  </si>
  <si>
    <t>Приложение 4 к решению сессии Сельского совета депутатов МО Беш-Озекское сельское поселение №  27-1  от "   29 " декабря 2021 года  "О бюджете муниципального образования  Беш-Озекское сельское поселение на 2022 год плановый период 2023-2024 гг."</t>
  </si>
  <si>
    <t>Приложение 5 к решению сессии Сельского совета депутатов МО Беш-Озекское сельское поселение №  27-1    от "   29 " декабря  2021 года  "О бюджете муниципального образования  Беш-Озекское сельское поселение на 2022 год плановый период 2023-2024 гг."</t>
  </si>
  <si>
    <t>Приложение 6 к решению сессии Сельского совета депутатов МО Беш-Озекское сельское поселение № 27-1 от " 29  "   декабря 2021 года   "О бюджете муниципального образования  Беш-Озекское сельское поселение на 2022 год плановый период 2023-2024 гг."</t>
  </si>
  <si>
    <t>Приложение 7 к решению сессии Сельского  совета депутатов МО Беш-Озекское сельское поселение №  27-1 от "  29 " декабря 2021 года   "О бюджете муниципального образования  Беш-Озекское сельское поселение на 2022 год плановый период 2023-2024гг."</t>
  </si>
  <si>
    <t>Приложение 8 к решению сессии Сельского совета депутатов МО Беш-Озекское сельское поселение № 27-1  от " 29  " декабря 2021 года    "О бюджете муниципального образования  Беш-Озекское сельское поселение на 2022 год плановый период 2023-2024 гг."</t>
  </si>
  <si>
    <t>Приложение 9 к решению сессии Сельского совета депутатов МО Беш-Озекское сельское поселение №  27-1  от "  29  " декабря 2021 года "О бюджете муниципального образования  Беш-Озекское сельское поселение на 2022 год плановый период 2023-2024 гг."</t>
  </si>
  <si>
    <t>Приложение 10 к решению сессии Сельского совета депутатов МО Беш-Озекское сельское поселение № 27-1 от " 29" декабря 2021 года      "О бюджете муниципального образования  Беш-Озекское сельское поселение на 2022 год плановый период 2023-2024 гг."</t>
  </si>
  <si>
    <t>Приложение 11 к решению сессии Сельского совета депутатов МО Беш-Озекское сельское поселение №  27-1 от "  29   "декабря 2021 года  "О бюджете муниципального образования  Беш-Озекское сельское поселение на 2022 год плановый период 2023-2024 гг."</t>
  </si>
  <si>
    <t>Приложение 12 к решению сессии Сельского совета депутатов МО Беш-Озекское сельское поселение № 27-1 от "  29 "  декабря 2021 года  "О бюджете муниципального образования  Беш-Озекское сельское поселение на 2022 год плановый период 2023-2024 гг."</t>
  </si>
  <si>
    <t>Приложение 13 к решению сессии Сельского совета депутатов МО Беш-Озекское сельское поселение №  27-1  от "  29 " декабря 2021 года  "О бюджете муниципального образования Беш-Озекское сельское поселение на 2022 год плановый период 2023-2024 гг."</t>
  </si>
  <si>
    <t>Приложение 14 к решению сессии Сельского совета депутатов МО Беш-Озекское сельское поселение №  27-1  от "  29  " декабря 2021 года  "О бюджете муниципального образования  Беш-Озекское сельское поселение на 2022 год плановый период 2023-2024 гг."</t>
  </si>
  <si>
    <t>Приложение 15 к решению сессии Сельского совета депутатов МО Беш-Озекское сельское поселение №  27-1 от " 29  " декабря 2021 года   "О бюджете муниципального образования  Беш-Озекское сельское поселение на 2022 год плановый период 2023-2024 гг."</t>
  </si>
  <si>
    <t>Субсидии на софинансирование расходов местных бюджетов на информатизацию бюджетного процесса</t>
  </si>
  <si>
    <r>
      <t>Налог на имущество физических лиц</t>
    </r>
    <r>
      <rPr>
        <i/>
        <sz val="10"/>
        <rFont val="Times New Roman"/>
        <family val="1"/>
      </rPr>
      <t xml:space="preserve"> </t>
    </r>
    <r>
      <rPr>
        <i/>
        <sz val="10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</si>
  <si>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</rPr>
      <t xml:space="preserve"> </t>
    </r>
  </si>
  <si>
    <t>01 2 01 S9600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</si>
</sst>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;[Red]0.0000000000"/>
    <numFmt numFmtId="187" formatCode="[$-FC19]d\ mmmm\ yyyy\ &quot;г.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b/>
      <sz val="18"/>
      <color indexed="8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b/>
      <i/>
      <sz val="18"/>
      <name val="Times New Roman"/>
      <family val="1"/>
    </font>
    <font>
      <i/>
      <sz val="18"/>
      <color indexed="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9" fontId="23" fillId="0" borderId="1">
      <alignment horizontal="center" wrapText="1"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2" applyNumberFormat="0" applyAlignment="0" applyProtection="0"/>
    <xf numFmtId="0" fontId="65" fillId="27" borderId="3" applyNumberFormat="0" applyAlignment="0" applyProtection="0"/>
    <xf numFmtId="0" fontId="66" fillId="27" borderId="2" applyNumberFormat="0" applyAlignment="0" applyProtection="0"/>
    <xf numFmtId="0" fontId="6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2" fillId="28" borderId="8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0" fillId="0" borderId="0" xfId="55" applyFont="1" applyFill="1">
      <alignment/>
      <protection/>
    </xf>
    <xf numFmtId="0" fontId="13" fillId="0" borderId="0" xfId="55" applyFont="1">
      <alignment/>
      <protection/>
    </xf>
    <xf numFmtId="0" fontId="13" fillId="0" borderId="0" xfId="55" applyFont="1" applyAlignment="1">
      <alignment horizontal="justify"/>
      <protection/>
    </xf>
    <xf numFmtId="0" fontId="13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4" fillId="0" borderId="0" xfId="55" applyFont="1">
      <alignment/>
      <protection/>
    </xf>
    <xf numFmtId="0" fontId="14" fillId="0" borderId="11" xfId="55" applyFont="1" applyBorder="1">
      <alignment/>
      <protection/>
    </xf>
    <xf numFmtId="0" fontId="10" fillId="0" borderId="0" xfId="55" applyFont="1" applyAlignment="1">
      <alignment horizontal="left"/>
      <protection/>
    </xf>
    <xf numFmtId="0" fontId="8" fillId="0" borderId="0" xfId="55">
      <alignment/>
      <protection/>
    </xf>
    <xf numFmtId="0" fontId="15" fillId="0" borderId="0" xfId="55" applyFont="1">
      <alignment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13" fillId="0" borderId="0" xfId="55" applyFont="1" applyFill="1" applyAlignment="1">
      <alignment wrapText="1"/>
      <protection/>
    </xf>
    <xf numFmtId="0" fontId="8" fillId="0" borderId="0" xfId="55" applyAlignment="1">
      <alignment horizontal="center" vertical="center" wrapText="1"/>
      <protection/>
    </xf>
    <xf numFmtId="0" fontId="8" fillId="0" borderId="0" xfId="55" applyAlignment="1">
      <alignment horizontal="justify" vertical="center" wrapText="1"/>
      <protection/>
    </xf>
    <xf numFmtId="0" fontId="8" fillId="0" borderId="0" xfId="55" applyAlignment="1">
      <alignment horizontal="right" vertical="justify"/>
      <protection/>
    </xf>
    <xf numFmtId="0" fontId="13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/>
      <protection/>
    </xf>
    <xf numFmtId="0" fontId="8" fillId="0" borderId="0" xfId="55" applyFont="1" applyAlignment="1">
      <alignment horizontal="left" vertical="justify"/>
      <protection/>
    </xf>
    <xf numFmtId="0" fontId="13" fillId="0" borderId="0" xfId="55" applyFont="1" applyFill="1" applyBorder="1" applyAlignment="1">
      <alignment horizontal="left" vertical="justify" wrapText="1"/>
      <protection/>
    </xf>
    <xf numFmtId="0" fontId="14" fillId="0" borderId="0" xfId="55" applyFont="1" applyAlignment="1">
      <alignment/>
      <protection/>
    </xf>
    <xf numFmtId="0" fontId="14" fillId="0" borderId="0" xfId="55" applyFont="1" applyAlignment="1">
      <alignment horizontal="left" vertical="justify"/>
      <protection/>
    </xf>
    <xf numFmtId="0" fontId="14" fillId="0" borderId="0" xfId="55" applyFont="1" applyAlignment="1">
      <alignment horizontal="right" vertical="justify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justify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justify" vertical="center" wrapText="1"/>
      <protection/>
    </xf>
    <xf numFmtId="0" fontId="16" fillId="0" borderId="0" xfId="55" applyFont="1">
      <alignment/>
      <protection/>
    </xf>
    <xf numFmtId="0" fontId="16" fillId="0" borderId="0" xfId="55" applyFont="1" applyBorder="1">
      <alignment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0" fillId="0" borderId="11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9" fillId="0" borderId="11" xfId="55" applyFont="1" applyBorder="1" applyAlignment="1">
      <alignment horizontal="center" vertical="center" wrapText="1"/>
      <protection/>
    </xf>
    <xf numFmtId="0" fontId="12" fillId="0" borderId="15" xfId="55" applyFont="1" applyBorder="1" applyAlignment="1">
      <alignment horizontal="justify" vertical="center" wrapText="1"/>
      <protection/>
    </xf>
    <xf numFmtId="0" fontId="12" fillId="0" borderId="15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wrapText="1"/>
      <protection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horizontal="center" vertical="center"/>
      <protection/>
    </xf>
    <xf numFmtId="0" fontId="13" fillId="0" borderId="0" xfId="55" applyFont="1" applyAlignment="1">
      <alignment wrapText="1"/>
      <protection/>
    </xf>
    <xf numFmtId="49" fontId="13" fillId="0" borderId="0" xfId="55" applyNumberFormat="1" applyFont="1" applyAlignment="1">
      <alignment horizontal="center"/>
      <protection/>
    </xf>
    <xf numFmtId="0" fontId="10" fillId="0" borderId="0" xfId="55" applyFont="1" applyAlignment="1">
      <alignment horizontal="center" vertical="center"/>
      <protection/>
    </xf>
    <xf numFmtId="49" fontId="10" fillId="0" borderId="0" xfId="55" applyNumberFormat="1" applyFont="1" applyAlignment="1">
      <alignment horizontal="center"/>
      <protection/>
    </xf>
    <xf numFmtId="0" fontId="10" fillId="0" borderId="0" xfId="55" applyFont="1" applyAlignment="1">
      <alignment wrapText="1"/>
      <protection/>
    </xf>
    <xf numFmtId="49" fontId="10" fillId="0" borderId="11" xfId="55" applyNumberFormat="1" applyFont="1" applyFill="1" applyBorder="1" applyAlignment="1">
      <alignment horizont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8" fillId="0" borderId="0" xfId="55" applyAlignment="1">
      <alignment/>
      <protection/>
    </xf>
    <xf numFmtId="0" fontId="12" fillId="0" borderId="0" xfId="55" applyFont="1" applyAlignment="1">
      <alignment horizontal="center" vertical="top" wrapText="1"/>
      <protection/>
    </xf>
    <xf numFmtId="0" fontId="9" fillId="0" borderId="0" xfId="55" applyFont="1" applyAlignment="1">
      <alignment horizontal="center" vertical="top" wrapText="1"/>
      <protection/>
    </xf>
    <xf numFmtId="0" fontId="12" fillId="0" borderId="0" xfId="55" applyFont="1" applyAlignment="1">
      <alignment horizontal="center" wrapText="1"/>
      <protection/>
    </xf>
    <xf numFmtId="0" fontId="30" fillId="0" borderId="0" xfId="0" applyFont="1" applyAlignment="1">
      <alignment/>
    </xf>
    <xf numFmtId="0" fontId="14" fillId="0" borderId="16" xfId="55" applyFont="1" applyBorder="1" applyAlignment="1">
      <alignment/>
      <protection/>
    </xf>
    <xf numFmtId="0" fontId="14" fillId="0" borderId="17" xfId="55" applyFont="1" applyBorder="1" applyAlignment="1">
      <alignment/>
      <protection/>
    </xf>
    <xf numFmtId="0" fontId="10" fillId="0" borderId="0" xfId="55" applyFont="1" applyAlignment="1">
      <alignment vertical="center"/>
      <protection/>
    </xf>
    <xf numFmtId="0" fontId="30" fillId="0" borderId="11" xfId="0" applyFont="1" applyBorder="1" applyAlignment="1">
      <alignment vertical="center"/>
    </xf>
    <xf numFmtId="0" fontId="14" fillId="0" borderId="0" xfId="55" applyFont="1" applyAlignment="1">
      <alignment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8" fillId="0" borderId="11" xfId="55" applyBorder="1" applyAlignment="1">
      <alignment horizontal="center" vertical="center"/>
      <protection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49" fontId="10" fillId="0" borderId="11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center"/>
      <protection/>
    </xf>
    <xf numFmtId="2" fontId="3" fillId="0" borderId="11" xfId="55" applyNumberFormat="1" applyFont="1" applyBorder="1" applyAlignment="1">
      <alignment horizontal="right" vertical="center" wrapText="1"/>
      <protection/>
    </xf>
    <xf numFmtId="2" fontId="10" fillId="0" borderId="11" xfId="55" applyNumberFormat="1" applyFont="1" applyBorder="1" applyAlignment="1">
      <alignment horizontal="right" vertical="center" wrapText="1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49" fontId="3" fillId="0" borderId="11" xfId="55" applyNumberFormat="1" applyFont="1" applyFill="1" applyBorder="1" applyAlignment="1">
      <alignment horizontal="center" wrapText="1"/>
      <protection/>
    </xf>
    <xf numFmtId="0" fontId="20" fillId="0" borderId="0" xfId="55" applyFont="1">
      <alignment/>
      <protection/>
    </xf>
    <xf numFmtId="1" fontId="3" fillId="0" borderId="11" xfId="55" applyNumberFormat="1" applyFont="1" applyFill="1" applyBorder="1" applyAlignment="1">
      <alignment horizontal="left" vertical="top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10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27" fillId="0" borderId="0" xfId="0" applyFont="1" applyAlignment="1">
      <alignment/>
    </xf>
    <xf numFmtId="0" fontId="0" fillId="0" borderId="0" xfId="0" applyFill="1" applyBorder="1" applyAlignment="1">
      <alignment/>
    </xf>
    <xf numFmtId="2" fontId="5" fillId="0" borderId="11" xfId="54" applyNumberFormat="1" applyFont="1" applyFill="1" applyBorder="1" applyAlignment="1">
      <alignment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2" fontId="3" fillId="0" borderId="11" xfId="55" applyNumberFormat="1" applyFont="1" applyBorder="1" applyAlignment="1">
      <alignment horizontal="right" vertical="center"/>
      <protection/>
    </xf>
    <xf numFmtId="0" fontId="33" fillId="0" borderId="0" xfId="0" applyFont="1" applyAlignment="1">
      <alignment horizontal="left" readingOrder="2"/>
    </xf>
    <xf numFmtId="0" fontId="9" fillId="0" borderId="0" xfId="55" applyFont="1" applyFill="1" applyAlignment="1">
      <alignment vertical="center" wrapText="1"/>
      <protection/>
    </xf>
    <xf numFmtId="0" fontId="3" fillId="0" borderId="0" xfId="0" applyFont="1" applyFill="1" applyAlignment="1">
      <alignment vertical="center" wrapText="1"/>
    </xf>
    <xf numFmtId="2" fontId="10" fillId="0" borderId="0" xfId="55" applyNumberFormat="1" applyFont="1" applyAlignment="1">
      <alignment horizontal="center" vertical="center"/>
      <protection/>
    </xf>
    <xf numFmtId="2" fontId="6" fillId="0" borderId="1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12" fillId="0" borderId="11" xfId="55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vertical="center"/>
    </xf>
    <xf numFmtId="0" fontId="9" fillId="0" borderId="11" xfId="55" applyFont="1" applyFill="1" applyBorder="1" applyAlignment="1">
      <alignment horizontal="center" vertical="center"/>
      <protection/>
    </xf>
    <xf numFmtId="0" fontId="31" fillId="0" borderId="11" xfId="0" applyFont="1" applyFill="1" applyBorder="1" applyAlignment="1">
      <alignment vertical="center"/>
    </xf>
    <xf numFmtId="172" fontId="0" fillId="0" borderId="0" xfId="0" applyNumberFormat="1" applyAlignment="1">
      <alignment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right" vertical="center"/>
    </xf>
    <xf numFmtId="2" fontId="10" fillId="0" borderId="11" xfId="55" applyNumberFormat="1" applyFont="1" applyBorder="1" applyAlignment="1">
      <alignment horizontal="right" vertical="center"/>
      <protection/>
    </xf>
    <xf numFmtId="0" fontId="3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2" fillId="0" borderId="11" xfId="55" applyFont="1" applyBorder="1" applyAlignment="1">
      <alignment vertical="center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11" xfId="55" applyFont="1" applyBorder="1" applyAlignment="1">
      <alignment horizontal="left" vertical="center" wrapText="1"/>
      <protection/>
    </xf>
    <xf numFmtId="0" fontId="3" fillId="0" borderId="11" xfId="55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9" fillId="0" borderId="0" xfId="55" applyFont="1" applyFill="1" applyAlignment="1">
      <alignment vertical="top"/>
      <protection/>
    </xf>
    <xf numFmtId="0" fontId="9" fillId="0" borderId="0" xfId="55" applyFont="1" applyFill="1" applyAlignment="1">
      <alignment vertical="top" wrapText="1"/>
      <protection/>
    </xf>
    <xf numFmtId="0" fontId="9" fillId="0" borderId="0" xfId="55" applyFont="1" applyFill="1" applyAlignment="1">
      <alignment horizontal="right" vertical="top"/>
      <protection/>
    </xf>
    <xf numFmtId="171" fontId="9" fillId="0" borderId="0" xfId="72" applyFont="1" applyFill="1" applyAlignment="1">
      <alignment vertical="top"/>
    </xf>
    <xf numFmtId="0" fontId="10" fillId="0" borderId="11" xfId="55" applyFont="1" applyFill="1" applyBorder="1" applyAlignment="1">
      <alignment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171" fontId="3" fillId="0" borderId="11" xfId="72" applyFont="1" applyFill="1" applyBorder="1" applyAlignment="1">
      <alignment horizontal="center" vertical="center" wrapText="1"/>
    </xf>
    <xf numFmtId="0" fontId="9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vertical="top"/>
      <protection/>
    </xf>
    <xf numFmtId="49" fontId="10" fillId="0" borderId="11" xfId="55" applyNumberFormat="1" applyFont="1" applyFill="1" applyBorder="1" applyAlignment="1">
      <alignment vertical="top"/>
      <protection/>
    </xf>
    <xf numFmtId="174" fontId="3" fillId="0" borderId="11" xfId="76" applyNumberFormat="1" applyFont="1" applyFill="1" applyBorder="1" applyAlignment="1">
      <alignment horizontal="center"/>
    </xf>
    <xf numFmtId="0" fontId="3" fillId="0" borderId="11" xfId="55" applyFont="1" applyFill="1" applyBorder="1" applyAlignment="1">
      <alignment horizontal="justify" vertical="top"/>
      <protection/>
    </xf>
    <xf numFmtId="49" fontId="3" fillId="0" borderId="11" xfId="59" applyNumberFormat="1" applyFont="1" applyFill="1" applyBorder="1" applyAlignment="1">
      <alignment horizontal="center" vertical="center"/>
      <protection/>
    </xf>
    <xf numFmtId="174" fontId="3" fillId="0" borderId="11" xfId="76" applyNumberFormat="1" applyFont="1" applyFill="1" applyBorder="1" applyAlignment="1">
      <alignment horizontal="center" vertical="center"/>
    </xf>
    <xf numFmtId="0" fontId="10" fillId="0" borderId="11" xfId="55" applyFont="1" applyFill="1" applyBorder="1" applyAlignment="1">
      <alignment horizontal="justify" vertical="top"/>
      <protection/>
    </xf>
    <xf numFmtId="49" fontId="10" fillId="0" borderId="11" xfId="59" applyNumberFormat="1" applyFont="1" applyFill="1" applyBorder="1" applyAlignment="1">
      <alignment horizontal="center" vertical="center"/>
      <protection/>
    </xf>
    <xf numFmtId="174" fontId="3" fillId="0" borderId="11" xfId="72" applyNumberFormat="1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vertical="top" wrapText="1"/>
      <protection/>
    </xf>
    <xf numFmtId="0" fontId="12" fillId="0" borderId="0" xfId="55" applyFont="1" applyFill="1" applyAlignment="1">
      <alignment vertical="top"/>
      <protection/>
    </xf>
    <xf numFmtId="0" fontId="2" fillId="0" borderId="11" xfId="55" applyFont="1" applyFill="1" applyBorder="1" applyAlignment="1">
      <alignment horizontal="justify" vertical="top" wrapText="1"/>
      <protection/>
    </xf>
    <xf numFmtId="0" fontId="10" fillId="33" borderId="11" xfId="55" applyFont="1" applyFill="1" applyBorder="1" applyAlignment="1">
      <alignment horizontal="justify" vertical="top"/>
      <protection/>
    </xf>
    <xf numFmtId="174" fontId="10" fillId="0" borderId="11" xfId="72" applyNumberFormat="1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center" vertical="top" wrapText="1"/>
      <protection/>
    </xf>
    <xf numFmtId="171" fontId="9" fillId="0" borderId="0" xfId="72" applyFont="1" applyFill="1" applyBorder="1" applyAlignment="1">
      <alignment horizontal="center" vertical="top" wrapText="1"/>
    </xf>
    <xf numFmtId="0" fontId="12" fillId="0" borderId="0" xfId="55" applyFont="1" applyFill="1" applyBorder="1" applyAlignment="1">
      <alignment horizontal="center" vertical="top" wrapText="1"/>
      <protection/>
    </xf>
    <xf numFmtId="171" fontId="12" fillId="0" borderId="0" xfId="72" applyFont="1" applyFill="1" applyBorder="1" applyAlignment="1">
      <alignment horizontal="center" vertical="top" wrapText="1"/>
    </xf>
    <xf numFmtId="0" fontId="9" fillId="0" borderId="0" xfId="55" applyFont="1" applyFill="1" applyBorder="1" applyAlignment="1">
      <alignment vertical="top"/>
      <protection/>
    </xf>
    <xf numFmtId="171" fontId="9" fillId="0" borderId="0" xfId="72" applyFont="1" applyFill="1" applyBorder="1" applyAlignment="1">
      <alignment horizontal="center" vertical="top"/>
    </xf>
    <xf numFmtId="171" fontId="9" fillId="0" borderId="0" xfId="72" applyFont="1" applyFill="1" applyAlignment="1">
      <alignment horizontal="center" vertical="top"/>
    </xf>
    <xf numFmtId="0" fontId="9" fillId="0" borderId="11" xfId="55" applyFont="1" applyFill="1" applyBorder="1" applyAlignment="1">
      <alignment vertical="top"/>
      <protection/>
    </xf>
    <xf numFmtId="0" fontId="12" fillId="0" borderId="11" xfId="55" applyFont="1" applyFill="1" applyBorder="1" applyAlignment="1">
      <alignment vertical="top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5" applyNumberFormat="1" applyFont="1" applyFill="1" applyBorder="1" applyAlignment="1">
      <alignment vertical="center" wrapText="1"/>
      <protection/>
    </xf>
    <xf numFmtId="174" fontId="2" fillId="33" borderId="11" xfId="75" applyNumberFormat="1" applyFont="1" applyFill="1" applyBorder="1" applyAlignment="1">
      <alignment horizontal="center" vertical="center" wrapText="1"/>
    </xf>
    <xf numFmtId="49" fontId="10" fillId="33" borderId="11" xfId="55" applyNumberFormat="1" applyFont="1" applyFill="1" applyBorder="1" applyAlignment="1">
      <alignment vertical="center"/>
      <protection/>
    </xf>
    <xf numFmtId="174" fontId="21" fillId="33" borderId="11" xfId="75" applyNumberFormat="1" applyFont="1" applyFill="1" applyBorder="1" applyAlignment="1">
      <alignment horizontal="center" vertical="center" wrapText="1"/>
    </xf>
    <xf numFmtId="0" fontId="12" fillId="0" borderId="11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10" fillId="0" borderId="0" xfId="55" applyFont="1" applyFill="1" applyBorder="1" applyAlignment="1">
      <alignment horizontal="right" vertical="center" wrapText="1"/>
      <protection/>
    </xf>
    <xf numFmtId="0" fontId="10" fillId="0" borderId="15" xfId="55" applyFont="1" applyFill="1" applyBorder="1" applyAlignment="1">
      <alignment horizontal="right" vertical="center" wrapText="1"/>
      <protection/>
    </xf>
    <xf numFmtId="49" fontId="3" fillId="33" borderId="11" xfId="55" applyNumberFormat="1" applyFont="1" applyFill="1" applyBorder="1" applyAlignment="1">
      <alignment vertical="center"/>
      <protection/>
    </xf>
    <xf numFmtId="171" fontId="2" fillId="33" borderId="11" xfId="75" applyNumberFormat="1" applyFont="1" applyFill="1" applyBorder="1" applyAlignment="1">
      <alignment horizontal="center" vertical="center" wrapText="1"/>
    </xf>
    <xf numFmtId="171" fontId="21" fillId="33" borderId="11" xfId="75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21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3" fillId="0" borderId="11" xfId="55" applyFont="1" applyBorder="1" applyAlignment="1">
      <alignment horizontal="center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Border="1" applyAlignment="1">
      <alignment horizontal="center"/>
      <protection/>
    </xf>
    <xf numFmtId="2" fontId="21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0" fontId="22" fillId="0" borderId="0" xfId="55" applyFont="1" applyFill="1" applyAlignment="1">
      <alignment vertical="center" wrapText="1"/>
      <protection/>
    </xf>
    <xf numFmtId="2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0" fontId="2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0" borderId="11" xfId="55" applyBorder="1">
      <alignment/>
      <protection/>
    </xf>
    <xf numFmtId="49" fontId="2" fillId="0" borderId="11" xfId="55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 vertical="center"/>
    </xf>
    <xf numFmtId="2" fontId="26" fillId="0" borderId="11" xfId="0" applyNumberFormat="1" applyFont="1" applyFill="1" applyBorder="1" applyAlignment="1">
      <alignment horizontal="right" vertical="center"/>
    </xf>
    <xf numFmtId="49" fontId="26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11" xfId="55" applyFont="1" applyBorder="1">
      <alignment/>
      <protection/>
    </xf>
    <xf numFmtId="43" fontId="5" fillId="0" borderId="11" xfId="55" applyNumberFormat="1" applyFont="1" applyBorder="1">
      <alignment/>
      <protection/>
    </xf>
    <xf numFmtId="0" fontId="10" fillId="0" borderId="16" xfId="55" applyFont="1" applyFill="1" applyBorder="1" applyAlignment="1">
      <alignment horizontal="left" vertical="center" wrapText="1"/>
      <protection/>
    </xf>
    <xf numFmtId="0" fontId="3" fillId="0" borderId="16" xfId="55" applyFont="1" applyFill="1" applyBorder="1" applyAlignment="1">
      <alignment horizontal="left" vertical="center" wrapText="1"/>
      <protection/>
    </xf>
    <xf numFmtId="0" fontId="26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2" fontId="26" fillId="0" borderId="11" xfId="0" applyNumberFormat="1" applyFont="1" applyFill="1" applyBorder="1" applyAlignment="1">
      <alignment horizontal="right" vertical="center" wrapText="1"/>
    </xf>
    <xf numFmtId="49" fontId="10" fillId="33" borderId="11" xfId="55" applyNumberFormat="1" applyFont="1" applyFill="1" applyBorder="1" applyAlignment="1">
      <alignment horizontal="center" vertical="center"/>
      <protection/>
    </xf>
    <xf numFmtId="49" fontId="2" fillId="0" borderId="11" xfId="55" applyNumberFormat="1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 wrapText="1"/>
    </xf>
    <xf numFmtId="2" fontId="81" fillId="0" borderId="11" xfId="0" applyNumberFormat="1" applyFont="1" applyFill="1" applyBorder="1" applyAlignment="1">
      <alignment horizontal="center" vertical="center" wrapText="1"/>
    </xf>
    <xf numFmtId="2" fontId="81" fillId="0" borderId="11" xfId="0" applyNumberFormat="1" applyFont="1" applyFill="1" applyBorder="1" applyAlignment="1">
      <alignment horizontal="right" vertical="center"/>
    </xf>
    <xf numFmtId="2" fontId="81" fillId="0" borderId="11" xfId="0" applyNumberFormat="1" applyFont="1" applyFill="1" applyBorder="1" applyAlignment="1">
      <alignment horizontal="right" vertical="center" wrapText="1"/>
    </xf>
    <xf numFmtId="49" fontId="82" fillId="0" borderId="11" xfId="0" applyNumberFormat="1" applyFont="1" applyFill="1" applyBorder="1" applyAlignment="1">
      <alignment horizontal="center" vertical="center" wrapText="1"/>
    </xf>
    <xf numFmtId="2" fontId="82" fillId="0" borderId="11" xfId="0" applyNumberFormat="1" applyFont="1" applyFill="1" applyBorder="1" applyAlignment="1">
      <alignment horizontal="center" vertical="center" wrapText="1"/>
    </xf>
    <xf numFmtId="2" fontId="82" fillId="0" borderId="11" xfId="0" applyNumberFormat="1" applyFont="1" applyFill="1" applyBorder="1" applyAlignment="1">
      <alignment horizontal="right" vertical="center" wrapText="1"/>
    </xf>
    <xf numFmtId="2" fontId="82" fillId="0" borderId="11" xfId="0" applyNumberFormat="1" applyFont="1" applyFill="1" applyBorder="1" applyAlignment="1">
      <alignment horizontal="right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5" fillId="0" borderId="11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49" fontId="35" fillId="0" borderId="11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right" vertical="center" wrapText="1"/>
    </xf>
    <xf numFmtId="0" fontId="83" fillId="0" borderId="0" xfId="0" applyFont="1" applyFill="1" applyBorder="1" applyAlignment="1">
      <alignment/>
    </xf>
    <xf numFmtId="2" fontId="35" fillId="0" borderId="11" xfId="0" applyNumberFormat="1" applyFont="1" applyFill="1" applyBorder="1" applyAlignment="1">
      <alignment horizontal="right" vertical="center"/>
    </xf>
    <xf numFmtId="49" fontId="38" fillId="0" borderId="11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right" vertical="center"/>
    </xf>
    <xf numFmtId="2" fontId="25" fillId="0" borderId="11" xfId="0" applyNumberFormat="1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right" vertical="center"/>
    </xf>
    <xf numFmtId="49" fontId="24" fillId="0" borderId="11" xfId="0" applyNumberFormat="1" applyFont="1" applyFill="1" applyBorder="1" applyAlignment="1">
      <alignment horizontal="center" vertical="center" wrapText="1"/>
    </xf>
    <xf numFmtId="49" fontId="84" fillId="0" borderId="11" xfId="0" applyNumberFormat="1" applyFont="1" applyFill="1" applyBorder="1" applyAlignment="1">
      <alignment horizontal="center" vertical="center" wrapText="1"/>
    </xf>
    <xf numFmtId="49" fontId="8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right" vertical="center" wrapText="1"/>
    </xf>
    <xf numFmtId="2" fontId="38" fillId="0" borderId="11" xfId="0" applyNumberFormat="1" applyFont="1" applyFill="1" applyBorder="1" applyAlignment="1">
      <alignment horizontal="right"/>
    </xf>
    <xf numFmtId="0" fontId="39" fillId="33" borderId="11" xfId="0" applyFont="1" applyFill="1" applyBorder="1" applyAlignment="1">
      <alignment vertical="top" wrapText="1"/>
    </xf>
    <xf numFmtId="0" fontId="83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Border="1" applyAlignment="1">
      <alignment horizontal="center" vertical="center"/>
    </xf>
    <xf numFmtId="172" fontId="40" fillId="0" borderId="0" xfId="0" applyNumberFormat="1" applyFont="1" applyAlignment="1">
      <alignment/>
    </xf>
    <xf numFmtId="172" fontId="83" fillId="0" borderId="0" xfId="0" applyNumberFormat="1" applyFont="1" applyAlignment="1">
      <alignment/>
    </xf>
    <xf numFmtId="1" fontId="81" fillId="35" borderId="11" xfId="0" applyNumberFormat="1" applyFont="1" applyFill="1" applyBorder="1" applyAlignment="1">
      <alignment horizontal="left" vertical="top" wrapText="1"/>
    </xf>
    <xf numFmtId="0" fontId="86" fillId="35" borderId="11" xfId="0" applyFont="1" applyFill="1" applyBorder="1" applyAlignment="1">
      <alignment wrapText="1"/>
    </xf>
    <xf numFmtId="0" fontId="5" fillId="35" borderId="11" xfId="0" applyFont="1" applyFill="1" applyBorder="1" applyAlignment="1">
      <alignment vertical="top" wrapText="1"/>
    </xf>
    <xf numFmtId="0" fontId="87" fillId="35" borderId="11" xfId="0" applyFont="1" applyFill="1" applyBorder="1" applyAlignment="1">
      <alignment wrapText="1"/>
    </xf>
    <xf numFmtId="0" fontId="81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86" fillId="35" borderId="11" xfId="0" applyFont="1" applyFill="1" applyBorder="1" applyAlignment="1">
      <alignment horizontal="justify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81" fillId="35" borderId="11" xfId="0" applyNumberFormat="1" applyFont="1" applyFill="1" applyBorder="1" applyAlignment="1">
      <alignment horizontal="center" vertical="center" wrapText="1"/>
    </xf>
    <xf numFmtId="49" fontId="82" fillId="35" borderId="11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right" wrapText="1"/>
    </xf>
    <xf numFmtId="2" fontId="6" fillId="0" borderId="11" xfId="54" applyNumberFormat="1" applyFont="1" applyFill="1" applyBorder="1" applyAlignment="1">
      <alignment vertical="center" wrapText="1"/>
      <protection/>
    </xf>
    <xf numFmtId="2" fontId="3" fillId="0" borderId="11" xfId="55" applyNumberFormat="1" applyFont="1" applyBorder="1" applyAlignment="1">
      <alignment horizontal="right"/>
      <protection/>
    </xf>
    <xf numFmtId="2" fontId="10" fillId="0" borderId="11" xfId="55" applyNumberFormat="1" applyFont="1" applyFill="1" applyBorder="1" applyAlignment="1">
      <alignment horizontal="right" wrapText="1"/>
      <protection/>
    </xf>
    <xf numFmtId="2" fontId="3" fillId="0" borderId="11" xfId="55" applyNumberFormat="1" applyFont="1" applyFill="1" applyBorder="1" applyAlignment="1">
      <alignment horizontal="right" wrapText="1"/>
      <protection/>
    </xf>
    <xf numFmtId="2" fontId="3" fillId="0" borderId="11" xfId="55" applyNumberFormat="1" applyFont="1" applyBorder="1" applyAlignment="1">
      <alignment vertical="center"/>
      <protection/>
    </xf>
    <xf numFmtId="2" fontId="10" fillId="0" borderId="11" xfId="55" applyNumberFormat="1" applyFont="1" applyFill="1" applyBorder="1" applyAlignment="1">
      <alignment wrapText="1"/>
      <protection/>
    </xf>
    <xf numFmtId="2" fontId="3" fillId="0" borderId="11" xfId="55" applyNumberFormat="1" applyFont="1" applyFill="1" applyBorder="1" applyAlignment="1">
      <alignment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1" fillId="0" borderId="11" xfId="0" applyFont="1" applyBorder="1" applyAlignment="1">
      <alignment/>
    </xf>
    <xf numFmtId="2" fontId="82" fillId="0" borderId="11" xfId="0" applyNumberFormat="1" applyFont="1" applyBorder="1" applyAlignment="1">
      <alignment/>
    </xf>
    <xf numFmtId="0" fontId="88" fillId="0" borderId="11" xfId="0" applyFont="1" applyBorder="1" applyAlignment="1">
      <alignment/>
    </xf>
    <xf numFmtId="2" fontId="81" fillId="0" borderId="11" xfId="0" applyNumberFormat="1" applyFont="1" applyBorder="1" applyAlignment="1">
      <alignment/>
    </xf>
    <xf numFmtId="0" fontId="88" fillId="0" borderId="11" xfId="0" applyFont="1" applyBorder="1" applyAlignment="1">
      <alignment horizontal="center"/>
    </xf>
    <xf numFmtId="2" fontId="5" fillId="0" borderId="11" xfId="0" applyNumberFormat="1" applyFont="1" applyFill="1" applyBorder="1" applyAlignment="1">
      <alignment vertical="center"/>
    </xf>
    <xf numFmtId="0" fontId="8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2" fontId="82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173" fontId="21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171" fontId="2" fillId="33" borderId="11" xfId="75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justify" vertical="center" wrapText="1"/>
    </xf>
    <xf numFmtId="0" fontId="10" fillId="0" borderId="11" xfId="55" applyFont="1" applyFill="1" applyBorder="1" applyAlignment="1">
      <alignment vertical="top" wrapText="1"/>
      <protection/>
    </xf>
    <xf numFmtId="0" fontId="90" fillId="0" borderId="11" xfId="0" applyFont="1" applyBorder="1" applyAlignment="1">
      <alignment/>
    </xf>
    <xf numFmtId="2" fontId="81" fillId="0" borderId="11" xfId="0" applyNumberFormat="1" applyFont="1" applyBorder="1" applyAlignment="1">
      <alignment horizontal="center"/>
    </xf>
    <xf numFmtId="0" fontId="8" fillId="0" borderId="0" xfId="55" applyAlignment="1">
      <alignment horizontal="right"/>
      <protection/>
    </xf>
    <xf numFmtId="0" fontId="19" fillId="0" borderId="15" xfId="55" applyFont="1" applyBorder="1" applyAlignment="1">
      <alignment horizontal="center" vertical="center" wrapText="1"/>
      <protection/>
    </xf>
    <xf numFmtId="0" fontId="19" fillId="0" borderId="15" xfId="55" applyFont="1" applyBorder="1" applyAlignment="1">
      <alignment horizontal="justify" vertical="center" wrapText="1"/>
      <protection/>
    </xf>
    <xf numFmtId="0" fontId="13" fillId="0" borderId="15" xfId="55" applyFont="1" applyBorder="1" applyAlignment="1">
      <alignment horizontal="center" vertical="center" wrapText="1"/>
      <protection/>
    </xf>
    <xf numFmtId="0" fontId="19" fillId="0" borderId="11" xfId="55" applyFont="1" applyBorder="1" applyAlignment="1">
      <alignment horizontal="center" vertical="center" wrapText="1"/>
      <protection/>
    </xf>
    <xf numFmtId="0" fontId="13" fillId="0" borderId="11" xfId="55" applyFont="1" applyBorder="1" applyAlignment="1">
      <alignment horizontal="center" vertical="center" wrapText="1"/>
      <protection/>
    </xf>
    <xf numFmtId="0" fontId="13" fillId="0" borderId="11" xfId="55" applyFont="1" applyBorder="1" applyAlignment="1">
      <alignment horizontal="justify" vertical="center" wrapText="1"/>
      <protection/>
    </xf>
    <xf numFmtId="0" fontId="13" fillId="0" borderId="11" xfId="55" applyFont="1" applyBorder="1" applyAlignment="1">
      <alignment horizontal="center"/>
      <protection/>
    </xf>
    <xf numFmtId="0" fontId="19" fillId="0" borderId="11" xfId="55" applyFont="1" applyBorder="1" applyAlignment="1">
      <alignment horizontal="justify" vertical="center" wrapText="1"/>
      <protection/>
    </xf>
    <xf numFmtId="2" fontId="19" fillId="0" borderId="11" xfId="55" applyNumberFormat="1" applyFont="1" applyBorder="1" applyAlignment="1">
      <alignment horizontal="right" vertical="center" wrapText="1"/>
      <protection/>
    </xf>
    <xf numFmtId="0" fontId="19" fillId="0" borderId="11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 vertical="center"/>
      <protection/>
    </xf>
    <xf numFmtId="2" fontId="13" fillId="0" borderId="11" xfId="55" applyNumberFormat="1" applyFont="1" applyBorder="1" applyAlignment="1">
      <alignment horizontal="right" vertical="center" wrapText="1"/>
      <protection/>
    </xf>
    <xf numFmtId="0" fontId="19" fillId="0" borderId="11" xfId="55" applyFont="1" applyBorder="1" applyAlignment="1">
      <alignment horizontal="right" vertical="center" wrapText="1"/>
      <protection/>
    </xf>
    <xf numFmtId="49" fontId="13" fillId="0" borderId="11" xfId="55" applyNumberFormat="1" applyFont="1" applyBorder="1" applyAlignment="1">
      <alignment horizont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top" wrapText="1"/>
    </xf>
    <xf numFmtId="0" fontId="19" fillId="0" borderId="11" xfId="55" applyFont="1" applyBorder="1" applyAlignment="1">
      <alignment horizontal="center" wrapText="1"/>
      <protection/>
    </xf>
    <xf numFmtId="0" fontId="13" fillId="0" borderId="11" xfId="55" applyFont="1" applyBorder="1" applyAlignment="1">
      <alignment horizontal="center" wrapText="1"/>
      <protection/>
    </xf>
    <xf numFmtId="0" fontId="44" fillId="0" borderId="11" xfId="0" applyFont="1" applyBorder="1" applyAlignment="1">
      <alignment horizontal="left" vertical="center" wrapText="1"/>
    </xf>
    <xf numFmtId="0" fontId="5" fillId="0" borderId="0" xfId="55" applyFont="1" applyFill="1" applyAlignment="1">
      <alignment horizontal="center" vertical="center" wrapText="1"/>
      <protection/>
    </xf>
    <xf numFmtId="0" fontId="9" fillId="0" borderId="0" xfId="55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9" fillId="0" borderId="0" xfId="55" applyFont="1" applyFill="1" applyAlignment="1">
      <alignment horizontal="right" vertical="top" wrapText="1"/>
      <protection/>
    </xf>
    <xf numFmtId="0" fontId="22" fillId="0" borderId="0" xfId="55" applyFont="1" applyAlignment="1">
      <alignment horizontal="left" vertical="top" wrapText="1"/>
      <protection/>
    </xf>
    <xf numFmtId="0" fontId="3" fillId="0" borderId="15" xfId="55" applyFont="1" applyBorder="1" applyAlignment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9" fillId="0" borderId="16" xfId="55" applyFont="1" applyBorder="1" applyAlignment="1">
      <alignment horizontal="left" wrapText="1"/>
      <protection/>
    </xf>
    <xf numFmtId="0" fontId="0" fillId="0" borderId="17" xfId="0" applyBorder="1" applyAlignment="1">
      <alignment horizontal="left" wrapText="1"/>
    </xf>
    <xf numFmtId="0" fontId="9" fillId="0" borderId="16" xfId="55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31" fillId="0" borderId="16" xfId="0" applyFont="1" applyBorder="1" applyAlignment="1">
      <alignment horizontal="left" wrapText="1"/>
    </xf>
    <xf numFmtId="0" fontId="3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" fillId="0" borderId="0" xfId="55" applyFont="1" applyFill="1" applyBorder="1" applyAlignment="1">
      <alignment horizontal="center" vertical="center" wrapText="1"/>
      <protection/>
    </xf>
    <xf numFmtId="0" fontId="12" fillId="0" borderId="16" xfId="55" applyFont="1" applyFill="1" applyBorder="1" applyAlignment="1">
      <alignment horizontal="center" vertical="center" wrapText="1"/>
      <protection/>
    </xf>
    <xf numFmtId="0" fontId="12" fillId="0" borderId="20" xfId="55" applyFont="1" applyFill="1" applyBorder="1" applyAlignment="1">
      <alignment horizontal="center" vertical="center" wrapText="1"/>
      <protection/>
    </xf>
    <xf numFmtId="0" fontId="12" fillId="0" borderId="17" xfId="55" applyFont="1" applyFill="1" applyBorder="1" applyAlignment="1">
      <alignment horizontal="center" vertical="center" wrapText="1"/>
      <protection/>
    </xf>
    <xf numFmtId="0" fontId="19" fillId="0" borderId="0" xfId="55" applyFont="1" applyBorder="1" applyAlignment="1">
      <alignment horizontal="center" vertical="center" wrapText="1"/>
      <protection/>
    </xf>
    <xf numFmtId="0" fontId="8" fillId="0" borderId="0" xfId="55" applyFont="1" applyAlignment="1">
      <alignment/>
      <protection/>
    </xf>
    <xf numFmtId="0" fontId="13" fillId="0" borderId="0" xfId="55" applyFont="1" applyAlignment="1">
      <alignment horizontal="left" vertical="top" wrapText="1"/>
      <protection/>
    </xf>
    <xf numFmtId="0" fontId="9" fillId="0" borderId="0" xfId="55" applyFont="1" applyAlignment="1">
      <alignment horizontal="left" vertical="top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10" fillId="0" borderId="15" xfId="55" applyFont="1" applyBorder="1" applyAlignment="1">
      <alignment horizontal="right" vertical="center" wrapText="1"/>
      <protection/>
    </xf>
    <xf numFmtId="0" fontId="9" fillId="0" borderId="0" xfId="55" applyFont="1" applyFill="1" applyAlignment="1">
      <alignment horizontal="left" vertical="center" wrapText="1"/>
      <protection/>
    </xf>
    <xf numFmtId="0" fontId="3" fillId="0" borderId="0" xfId="55" applyFont="1" applyAlignment="1">
      <alignment horizontal="center" vertical="top" wrapText="1"/>
      <protection/>
    </xf>
    <xf numFmtId="0" fontId="9" fillId="0" borderId="0" xfId="55" applyFont="1" applyAlignment="1">
      <alignment horizontal="left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2" fontId="2" fillId="0" borderId="11" xfId="55" applyNumberFormat="1" applyFont="1" applyFill="1" applyBorder="1" applyAlignment="1">
      <alignment vertical="center" wrapText="1"/>
      <protection/>
    </xf>
    <xf numFmtId="2" fontId="6" fillId="0" borderId="11" xfId="55" applyNumberFormat="1" applyFont="1" applyBorder="1">
      <alignment/>
      <protection/>
    </xf>
    <xf numFmtId="49" fontId="10" fillId="33" borderId="11" xfId="55" applyNumberFormat="1" applyFont="1" applyFill="1" applyBorder="1" applyAlignment="1">
      <alignment horizontal="right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_все приложения_все приложения 20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Тысячи [0]_перечис.11" xfId="68"/>
    <cellStyle name="Тысячи_перечис.11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3" xfId="75"/>
    <cellStyle name="Финансовый_все приложения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0</xdr:row>
      <xdr:rowOff>0</xdr:rowOff>
    </xdr:from>
    <xdr:to>
      <xdr:col>3</xdr:col>
      <xdr:colOff>0</xdr:colOff>
      <xdr:row>0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457450" y="0"/>
          <a:ext cx="56769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2419350</xdr:colOff>
      <xdr:row>0</xdr:row>
      <xdr:rowOff>0</xdr:rowOff>
    </xdr:from>
    <xdr:to>
      <xdr:col>0</xdr:col>
      <xdr:colOff>2457450</xdr:colOff>
      <xdr:row>0</xdr:row>
      <xdr:rowOff>66675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>
          <a:off x="2419350" y="0"/>
          <a:ext cx="381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1</xdr:col>
      <xdr:colOff>447675</xdr:colOff>
      <xdr:row>0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4610100" y="0"/>
          <a:ext cx="9525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46"/>
  <sheetViews>
    <sheetView tabSelected="1" zoomScale="70" zoomScaleNormal="70" zoomScalePageLayoutView="0" workbookViewId="0" topLeftCell="A1">
      <selection activeCell="G1" sqref="G1"/>
    </sheetView>
  </sheetViews>
  <sheetFormatPr defaultColWidth="47.8515625" defaultRowHeight="37.5" customHeight="1"/>
  <cols>
    <col min="1" max="1" width="63.8515625" style="133" customWidth="1"/>
    <col min="2" max="2" width="37.140625" style="133" customWidth="1"/>
    <col min="3" max="3" width="21.00390625" style="136" customWidth="1"/>
    <col min="4" max="4" width="0" style="133" hidden="1" customWidth="1"/>
    <col min="5" max="5" width="1.28515625" style="133" customWidth="1"/>
    <col min="6" max="16384" width="47.8515625" style="133" customWidth="1"/>
  </cols>
  <sheetData>
    <row r="1" spans="2:3" ht="159" customHeight="1">
      <c r="B1" s="345" t="s">
        <v>346</v>
      </c>
      <c r="C1" s="346"/>
    </row>
    <row r="2" spans="1:3" ht="51.75" customHeight="1">
      <c r="A2" s="344" t="s">
        <v>327</v>
      </c>
      <c r="B2" s="344"/>
      <c r="C2" s="344"/>
    </row>
    <row r="3" ht="31.5" customHeight="1">
      <c r="B3" s="135"/>
    </row>
    <row r="4" spans="1:3" s="140" customFormat="1" ht="50.25" customHeight="1">
      <c r="A4" s="137"/>
      <c r="B4" s="138" t="s">
        <v>117</v>
      </c>
      <c r="C4" s="139" t="s">
        <v>272</v>
      </c>
    </row>
    <row r="5" spans="1:3" s="140" customFormat="1" ht="35.25" customHeight="1">
      <c r="A5" s="347" t="s">
        <v>326</v>
      </c>
      <c r="B5" s="348"/>
      <c r="C5" s="349"/>
    </row>
    <row r="6" spans="1:3" ht="18.75">
      <c r="A6" s="141" t="s">
        <v>118</v>
      </c>
      <c r="B6" s="142"/>
      <c r="C6" s="143">
        <v>0</v>
      </c>
    </row>
    <row r="7" spans="1:3" ht="37.5">
      <c r="A7" s="144" t="s">
        <v>119</v>
      </c>
      <c r="B7" s="145" t="s">
        <v>120</v>
      </c>
      <c r="C7" s="146">
        <v>0</v>
      </c>
    </row>
    <row r="8" spans="1:3" ht="18.75">
      <c r="A8" s="147" t="s">
        <v>121</v>
      </c>
      <c r="B8" s="148"/>
      <c r="C8" s="149"/>
    </row>
    <row r="9" spans="1:3" ht="37.5">
      <c r="A9" s="150" t="s">
        <v>122</v>
      </c>
      <c r="B9" s="145" t="s">
        <v>123</v>
      </c>
      <c r="C9" s="149"/>
    </row>
    <row r="10" spans="1:3" ht="56.25">
      <c r="A10" s="321" t="s">
        <v>292</v>
      </c>
      <c r="B10" s="148" t="s">
        <v>293</v>
      </c>
      <c r="C10" s="149"/>
    </row>
    <row r="11" spans="1:3" ht="37.5">
      <c r="A11" s="321" t="s">
        <v>294</v>
      </c>
      <c r="B11" s="148" t="s">
        <v>295</v>
      </c>
      <c r="C11" s="149"/>
    </row>
    <row r="12" spans="1:3" ht="56.25">
      <c r="A12" s="321" t="s">
        <v>296</v>
      </c>
      <c r="B12" s="148" t="s">
        <v>297</v>
      </c>
      <c r="C12" s="149"/>
    </row>
    <row r="13" spans="1:3" ht="37.5">
      <c r="A13" s="321" t="s">
        <v>299</v>
      </c>
      <c r="B13" s="148" t="s">
        <v>298</v>
      </c>
      <c r="C13" s="149"/>
    </row>
    <row r="14" spans="1:3" s="151" customFormat="1" ht="37.5">
      <c r="A14" s="144" t="s">
        <v>124</v>
      </c>
      <c r="B14" s="145" t="s">
        <v>125</v>
      </c>
      <c r="C14" s="149">
        <f>C15+C17</f>
        <v>0</v>
      </c>
    </row>
    <row r="15" spans="1:3" ht="37.5">
      <c r="A15" s="152" t="s">
        <v>126</v>
      </c>
      <c r="B15" s="148" t="s">
        <v>127</v>
      </c>
      <c r="C15" s="149"/>
    </row>
    <row r="16" spans="1:3" ht="56.25">
      <c r="A16" s="153" t="s">
        <v>280</v>
      </c>
      <c r="B16" s="148" t="s">
        <v>168</v>
      </c>
      <c r="C16" s="149"/>
    </row>
    <row r="17" spans="1:3" ht="40.5" customHeight="1">
      <c r="A17" s="147" t="s">
        <v>128</v>
      </c>
      <c r="B17" s="148" t="s">
        <v>129</v>
      </c>
      <c r="C17" s="149"/>
    </row>
    <row r="18" spans="1:3" ht="56.25">
      <c r="A18" s="147" t="s">
        <v>281</v>
      </c>
      <c r="B18" s="148" t="s">
        <v>282</v>
      </c>
      <c r="C18" s="149"/>
    </row>
    <row r="19" spans="1:3" s="151" customFormat="1" ht="37.5">
      <c r="A19" s="144" t="s">
        <v>130</v>
      </c>
      <c r="B19" s="145" t="s">
        <v>131</v>
      </c>
      <c r="C19" s="146">
        <f>C20-C23</f>
        <v>0</v>
      </c>
    </row>
    <row r="20" spans="1:3" ht="66.75" customHeight="1">
      <c r="A20" s="147" t="s">
        <v>284</v>
      </c>
      <c r="B20" s="148" t="s">
        <v>285</v>
      </c>
      <c r="C20" s="154">
        <f>C22</f>
        <v>0</v>
      </c>
    </row>
    <row r="21" spans="1:3" ht="66.75" customHeight="1">
      <c r="A21" s="320" t="s">
        <v>286</v>
      </c>
      <c r="B21" s="148" t="s">
        <v>283</v>
      </c>
      <c r="C21" s="154"/>
    </row>
    <row r="22" spans="1:3" ht="75">
      <c r="A22" s="147" t="s">
        <v>289</v>
      </c>
      <c r="B22" s="148" t="s">
        <v>288</v>
      </c>
      <c r="C22" s="154"/>
    </row>
    <row r="23" spans="1:3" ht="75.75" customHeight="1">
      <c r="A23" s="147" t="s">
        <v>132</v>
      </c>
      <c r="B23" s="148" t="s">
        <v>287</v>
      </c>
      <c r="C23" s="154"/>
    </row>
    <row r="24" spans="1:3" ht="75">
      <c r="A24" s="147" t="s">
        <v>291</v>
      </c>
      <c r="B24" s="148" t="s">
        <v>290</v>
      </c>
      <c r="C24" s="154"/>
    </row>
    <row r="25" spans="2:3" ht="37.5" customHeight="1">
      <c r="B25" s="155"/>
      <c r="C25" s="156"/>
    </row>
    <row r="26" spans="2:3" ht="37.5" customHeight="1">
      <c r="B26" s="157"/>
      <c r="C26" s="158"/>
    </row>
    <row r="27" spans="2:3" ht="37.5" customHeight="1">
      <c r="B27" s="155"/>
      <c r="C27" s="156"/>
    </row>
    <row r="28" spans="2:3" ht="37.5" customHeight="1">
      <c r="B28" s="155"/>
      <c r="C28" s="156"/>
    </row>
    <row r="29" spans="2:3" ht="37.5" customHeight="1">
      <c r="B29" s="157"/>
      <c r="C29" s="158"/>
    </row>
    <row r="30" spans="2:3" ht="37.5" customHeight="1">
      <c r="B30" s="155"/>
      <c r="C30" s="156"/>
    </row>
    <row r="31" spans="2:3" ht="37.5" customHeight="1">
      <c r="B31" s="155"/>
      <c r="C31" s="156"/>
    </row>
    <row r="32" spans="2:3" ht="37.5" customHeight="1">
      <c r="B32" s="155"/>
      <c r="C32" s="156"/>
    </row>
    <row r="33" spans="2:3" ht="37.5" customHeight="1">
      <c r="B33" s="155"/>
      <c r="C33" s="156"/>
    </row>
    <row r="34" spans="2:3" ht="37.5" customHeight="1">
      <c r="B34" s="159"/>
      <c r="C34" s="160"/>
    </row>
    <row r="35" spans="2:3" ht="37.5" customHeight="1">
      <c r="B35" s="159"/>
      <c r="C35" s="160"/>
    </row>
    <row r="36" spans="2:3" ht="37.5" customHeight="1">
      <c r="B36" s="159"/>
      <c r="C36" s="160"/>
    </row>
    <row r="37" ht="37.5" customHeight="1">
      <c r="C37" s="161"/>
    </row>
    <row r="38" ht="37.5" customHeight="1">
      <c r="C38" s="161"/>
    </row>
    <row r="39" ht="37.5" customHeight="1">
      <c r="C39" s="161"/>
    </row>
    <row r="40" ht="37.5" customHeight="1">
      <c r="C40" s="161"/>
    </row>
    <row r="41" ht="37.5" customHeight="1">
      <c r="C41" s="161"/>
    </row>
    <row r="42" ht="37.5" customHeight="1">
      <c r="C42" s="161"/>
    </row>
    <row r="43" ht="37.5" customHeight="1">
      <c r="C43" s="161"/>
    </row>
    <row r="44" ht="37.5" customHeight="1">
      <c r="C44" s="161"/>
    </row>
    <row r="45" ht="37.5" customHeight="1">
      <c r="C45" s="161"/>
    </row>
    <row r="46" ht="37.5" customHeight="1">
      <c r="C46" s="161"/>
    </row>
    <row r="47" ht="37.5" customHeight="1">
      <c r="C47" s="161"/>
    </row>
    <row r="48" ht="37.5" customHeight="1">
      <c r="C48" s="161"/>
    </row>
    <row r="49" ht="37.5" customHeight="1">
      <c r="C49" s="161"/>
    </row>
    <row r="50" ht="37.5" customHeight="1">
      <c r="C50" s="161"/>
    </row>
    <row r="51" ht="37.5" customHeight="1">
      <c r="C51" s="161"/>
    </row>
    <row r="52" ht="37.5" customHeight="1">
      <c r="C52" s="161"/>
    </row>
    <row r="53" ht="37.5" customHeight="1">
      <c r="C53" s="161"/>
    </row>
    <row r="54" ht="37.5" customHeight="1">
      <c r="C54" s="161"/>
    </row>
    <row r="55" ht="37.5" customHeight="1">
      <c r="C55" s="161"/>
    </row>
    <row r="56" ht="37.5" customHeight="1">
      <c r="C56" s="161"/>
    </row>
    <row r="57" ht="37.5" customHeight="1">
      <c r="C57" s="161"/>
    </row>
    <row r="58" ht="37.5" customHeight="1">
      <c r="C58" s="161"/>
    </row>
    <row r="59" ht="37.5" customHeight="1">
      <c r="C59" s="161"/>
    </row>
    <row r="60" ht="37.5" customHeight="1">
      <c r="C60" s="161"/>
    </row>
    <row r="61" ht="37.5" customHeight="1">
      <c r="C61" s="161"/>
    </row>
    <row r="62" ht="37.5" customHeight="1">
      <c r="C62" s="161"/>
    </row>
    <row r="63" ht="37.5" customHeight="1">
      <c r="C63" s="161"/>
    </row>
    <row r="64" ht="37.5" customHeight="1">
      <c r="C64" s="161"/>
    </row>
    <row r="65" ht="37.5" customHeight="1">
      <c r="C65" s="161"/>
    </row>
    <row r="66" ht="37.5" customHeight="1">
      <c r="C66" s="161"/>
    </row>
    <row r="67" ht="37.5" customHeight="1">
      <c r="C67" s="161"/>
    </row>
    <row r="68" ht="37.5" customHeight="1">
      <c r="C68" s="161"/>
    </row>
    <row r="69" ht="37.5" customHeight="1">
      <c r="C69" s="161"/>
    </row>
    <row r="70" ht="37.5" customHeight="1">
      <c r="C70" s="161"/>
    </row>
    <row r="71" ht="37.5" customHeight="1">
      <c r="C71" s="161"/>
    </row>
    <row r="72" ht="37.5" customHeight="1">
      <c r="C72" s="161"/>
    </row>
    <row r="73" ht="37.5" customHeight="1">
      <c r="C73" s="161"/>
    </row>
    <row r="74" ht="37.5" customHeight="1">
      <c r="C74" s="161"/>
    </row>
    <row r="75" ht="37.5" customHeight="1">
      <c r="C75" s="161"/>
    </row>
    <row r="76" ht="37.5" customHeight="1">
      <c r="C76" s="161"/>
    </row>
    <row r="77" ht="37.5" customHeight="1">
      <c r="C77" s="161"/>
    </row>
    <row r="78" ht="37.5" customHeight="1">
      <c r="C78" s="161"/>
    </row>
    <row r="79" ht="37.5" customHeight="1">
      <c r="C79" s="161"/>
    </row>
    <row r="80" ht="37.5" customHeight="1">
      <c r="C80" s="161"/>
    </row>
    <row r="81" ht="37.5" customHeight="1">
      <c r="C81" s="161"/>
    </row>
    <row r="82" ht="37.5" customHeight="1">
      <c r="C82" s="161"/>
    </row>
    <row r="83" ht="37.5" customHeight="1">
      <c r="C83" s="161"/>
    </row>
    <row r="84" ht="37.5" customHeight="1">
      <c r="C84" s="161"/>
    </row>
    <row r="85" ht="37.5" customHeight="1">
      <c r="C85" s="161"/>
    </row>
    <row r="86" ht="37.5" customHeight="1">
      <c r="C86" s="161"/>
    </row>
    <row r="87" ht="37.5" customHeight="1">
      <c r="C87" s="161"/>
    </row>
    <row r="88" ht="37.5" customHeight="1">
      <c r="C88" s="161"/>
    </row>
    <row r="89" ht="37.5" customHeight="1">
      <c r="C89" s="161"/>
    </row>
    <row r="90" ht="37.5" customHeight="1">
      <c r="C90" s="161"/>
    </row>
    <row r="91" ht="37.5" customHeight="1">
      <c r="C91" s="161"/>
    </row>
    <row r="92" ht="37.5" customHeight="1">
      <c r="C92" s="161"/>
    </row>
    <row r="93" ht="37.5" customHeight="1">
      <c r="C93" s="161"/>
    </row>
    <row r="94" ht="37.5" customHeight="1">
      <c r="C94" s="161"/>
    </row>
    <row r="95" ht="37.5" customHeight="1">
      <c r="C95" s="161"/>
    </row>
    <row r="96" ht="37.5" customHeight="1">
      <c r="C96" s="161"/>
    </row>
    <row r="97" ht="37.5" customHeight="1">
      <c r="C97" s="161"/>
    </row>
    <row r="98" ht="37.5" customHeight="1">
      <c r="C98" s="161"/>
    </row>
    <row r="99" ht="37.5" customHeight="1">
      <c r="C99" s="161"/>
    </row>
    <row r="100" ht="37.5" customHeight="1">
      <c r="C100" s="161"/>
    </row>
    <row r="101" ht="37.5" customHeight="1">
      <c r="C101" s="161"/>
    </row>
    <row r="102" ht="37.5" customHeight="1">
      <c r="C102" s="161"/>
    </row>
    <row r="103" ht="37.5" customHeight="1">
      <c r="C103" s="161"/>
    </row>
    <row r="104" ht="37.5" customHeight="1">
      <c r="C104" s="161"/>
    </row>
    <row r="105" ht="37.5" customHeight="1">
      <c r="C105" s="161"/>
    </row>
    <row r="106" ht="37.5" customHeight="1">
      <c r="C106" s="161"/>
    </row>
    <row r="107" ht="37.5" customHeight="1">
      <c r="C107" s="161"/>
    </row>
    <row r="108" ht="37.5" customHeight="1">
      <c r="C108" s="161"/>
    </row>
    <row r="109" ht="37.5" customHeight="1">
      <c r="C109" s="161"/>
    </row>
    <row r="110" ht="37.5" customHeight="1">
      <c r="C110" s="161"/>
    </row>
    <row r="111" ht="37.5" customHeight="1">
      <c r="C111" s="161"/>
    </row>
    <row r="112" ht="37.5" customHeight="1">
      <c r="C112" s="161"/>
    </row>
    <row r="113" ht="37.5" customHeight="1">
      <c r="C113" s="161"/>
    </row>
    <row r="114" ht="37.5" customHeight="1">
      <c r="C114" s="161"/>
    </row>
    <row r="115" ht="37.5" customHeight="1">
      <c r="C115" s="161"/>
    </row>
    <row r="116" ht="37.5" customHeight="1">
      <c r="C116" s="161"/>
    </row>
    <row r="117" ht="37.5" customHeight="1">
      <c r="C117" s="161"/>
    </row>
    <row r="118" ht="37.5" customHeight="1">
      <c r="C118" s="161"/>
    </row>
    <row r="119" ht="37.5" customHeight="1">
      <c r="C119" s="161"/>
    </row>
    <row r="120" ht="37.5" customHeight="1">
      <c r="C120" s="161"/>
    </row>
    <row r="121" ht="37.5" customHeight="1">
      <c r="C121" s="161"/>
    </row>
    <row r="122" ht="37.5" customHeight="1">
      <c r="C122" s="161"/>
    </row>
    <row r="123" ht="37.5" customHeight="1">
      <c r="C123" s="161"/>
    </row>
    <row r="124" ht="37.5" customHeight="1">
      <c r="C124" s="161"/>
    </row>
    <row r="125" ht="37.5" customHeight="1">
      <c r="C125" s="161"/>
    </row>
    <row r="126" ht="37.5" customHeight="1">
      <c r="C126" s="161"/>
    </row>
    <row r="127" ht="37.5" customHeight="1">
      <c r="C127" s="161"/>
    </row>
    <row r="128" ht="37.5" customHeight="1">
      <c r="C128" s="161"/>
    </row>
    <row r="129" ht="37.5" customHeight="1">
      <c r="C129" s="161"/>
    </row>
    <row r="130" ht="37.5" customHeight="1">
      <c r="C130" s="161"/>
    </row>
    <row r="131" ht="37.5" customHeight="1">
      <c r="C131" s="161"/>
    </row>
    <row r="132" ht="37.5" customHeight="1">
      <c r="C132" s="161"/>
    </row>
    <row r="133" ht="37.5" customHeight="1">
      <c r="C133" s="161"/>
    </row>
    <row r="134" ht="37.5" customHeight="1">
      <c r="C134" s="161"/>
    </row>
    <row r="135" ht="37.5" customHeight="1">
      <c r="C135" s="161"/>
    </row>
    <row r="136" ht="37.5" customHeight="1">
      <c r="C136" s="161"/>
    </row>
    <row r="137" ht="37.5" customHeight="1">
      <c r="C137" s="161"/>
    </row>
    <row r="138" ht="37.5" customHeight="1">
      <c r="C138" s="161"/>
    </row>
    <row r="139" ht="37.5" customHeight="1">
      <c r="C139" s="161"/>
    </row>
    <row r="140" ht="37.5" customHeight="1">
      <c r="C140" s="161"/>
    </row>
    <row r="141" ht="37.5" customHeight="1">
      <c r="C141" s="161"/>
    </row>
    <row r="142" ht="37.5" customHeight="1">
      <c r="C142" s="161"/>
    </row>
    <row r="143" ht="37.5" customHeight="1">
      <c r="C143" s="161"/>
    </row>
    <row r="144" ht="37.5" customHeight="1">
      <c r="C144" s="161"/>
    </row>
    <row r="145" ht="37.5" customHeight="1">
      <c r="C145" s="161"/>
    </row>
    <row r="146" ht="37.5" customHeight="1">
      <c r="C146" s="161"/>
    </row>
  </sheetData>
  <sheetProtection/>
  <mergeCells count="3">
    <mergeCell ref="A2:C2"/>
    <mergeCell ref="B1:C1"/>
    <mergeCell ref="A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56"/>
  <sheetViews>
    <sheetView zoomScale="85" zoomScaleNormal="85" zoomScalePageLayoutView="0" workbookViewId="0" topLeftCell="A1">
      <selection activeCell="D20" sqref="D20"/>
    </sheetView>
  </sheetViews>
  <sheetFormatPr defaultColWidth="9.140625" defaultRowHeight="15"/>
  <cols>
    <col min="1" max="1" width="89.00390625" style="57" customWidth="1"/>
    <col min="2" max="3" width="13.57421875" style="20" customWidth="1"/>
    <col min="4" max="4" width="15.28125" style="56" customWidth="1"/>
    <col min="5" max="5" width="17.28125" style="18" customWidth="1"/>
  </cols>
  <sheetData>
    <row r="1" spans="2:5" ht="95.25" customHeight="1">
      <c r="B1" s="380" t="s">
        <v>354</v>
      </c>
      <c r="C1" s="380"/>
      <c r="D1" s="380"/>
      <c r="E1" s="380"/>
    </row>
    <row r="2" spans="1:5" ht="59.25" customHeight="1">
      <c r="A2" s="379" t="s">
        <v>336</v>
      </c>
      <c r="B2" s="379"/>
      <c r="C2" s="379"/>
      <c r="D2" s="379"/>
      <c r="E2" s="379"/>
    </row>
    <row r="3" spans="1:5" ht="15.75">
      <c r="A3" s="68"/>
      <c r="B3" s="70"/>
      <c r="C3" s="70"/>
      <c r="D3" s="68"/>
      <c r="E3" s="69" t="s">
        <v>22</v>
      </c>
    </row>
    <row r="4" spans="1:5" ht="37.5">
      <c r="A4" s="43" t="s">
        <v>73</v>
      </c>
      <c r="B4" s="43" t="s">
        <v>72</v>
      </c>
      <c r="C4" s="43" t="s">
        <v>176</v>
      </c>
      <c r="D4" s="43" t="s">
        <v>316</v>
      </c>
      <c r="E4" s="43" t="s">
        <v>329</v>
      </c>
    </row>
    <row r="5" spans="1:5" ht="18.75">
      <c r="A5" s="43">
        <v>1</v>
      </c>
      <c r="B5" s="65">
        <v>2</v>
      </c>
      <c r="C5" s="65">
        <v>3</v>
      </c>
      <c r="D5" s="43">
        <v>4</v>
      </c>
      <c r="E5" s="43">
        <v>5</v>
      </c>
    </row>
    <row r="6" spans="1:5" ht="18.75">
      <c r="A6" s="86" t="s">
        <v>6</v>
      </c>
      <c r="B6" s="87" t="s">
        <v>71</v>
      </c>
      <c r="C6" s="299">
        <f>C7+C8+C9+C10</f>
        <v>0</v>
      </c>
      <c r="D6" s="300">
        <f>D7+D8+D9+D10</f>
        <v>1906.68</v>
      </c>
      <c r="E6" s="300">
        <f>E7+E8+E9+E10</f>
        <v>1844.39</v>
      </c>
    </row>
    <row r="7" spans="1:5" ht="37.5">
      <c r="A7" s="63" t="s">
        <v>70</v>
      </c>
      <c r="B7" s="62" t="s">
        <v>69</v>
      </c>
      <c r="C7" s="298">
        <f>'12'!G7</f>
        <v>0</v>
      </c>
      <c r="D7" s="301">
        <f>'12'!H7</f>
        <v>373.5</v>
      </c>
      <c r="E7" s="301">
        <f>'12'!I7</f>
        <v>373.5</v>
      </c>
    </row>
    <row r="8" spans="1:5" ht="56.25">
      <c r="A8" s="63" t="s">
        <v>68</v>
      </c>
      <c r="B8" s="62" t="s">
        <v>67</v>
      </c>
      <c r="C8" s="298">
        <f>'12'!G11</f>
        <v>0</v>
      </c>
      <c r="D8" s="301">
        <f>'12'!H11</f>
        <v>1277.69</v>
      </c>
      <c r="E8" s="301">
        <v>1215.4</v>
      </c>
    </row>
    <row r="9" spans="1:5" ht="18.75">
      <c r="A9" s="91" t="s">
        <v>16</v>
      </c>
      <c r="B9" s="62" t="s">
        <v>93</v>
      </c>
      <c r="C9" s="298">
        <f>'12'!G32</f>
        <v>0</v>
      </c>
      <c r="D9" s="301">
        <f>'12'!H32</f>
        <v>10</v>
      </c>
      <c r="E9" s="301">
        <f>'12'!I32</f>
        <v>10</v>
      </c>
    </row>
    <row r="10" spans="1:5" ht="18.75">
      <c r="A10" s="91" t="s">
        <v>157</v>
      </c>
      <c r="B10" s="62" t="s">
        <v>158</v>
      </c>
      <c r="C10" s="298">
        <f>'12'!G40</f>
        <v>0</v>
      </c>
      <c r="D10" s="301">
        <f>'12'!H40</f>
        <v>245.49</v>
      </c>
      <c r="E10" s="301">
        <f>'12'!I40</f>
        <v>245.49</v>
      </c>
    </row>
    <row r="11" spans="1:5" ht="18.75">
      <c r="A11" s="117" t="s">
        <v>21</v>
      </c>
      <c r="B11" s="87" t="s">
        <v>66</v>
      </c>
      <c r="C11" s="299">
        <f>C12</f>
        <v>0</v>
      </c>
      <c r="D11" s="300">
        <f>D12</f>
        <v>105.1</v>
      </c>
      <c r="E11" s="300">
        <f>E12</f>
        <v>108.9</v>
      </c>
    </row>
    <row r="12" spans="1:5" ht="18.75">
      <c r="A12" s="91" t="s">
        <v>65</v>
      </c>
      <c r="B12" s="62" t="s">
        <v>64</v>
      </c>
      <c r="C12" s="298">
        <v>0</v>
      </c>
      <c r="D12" s="301">
        <v>105.1</v>
      </c>
      <c r="E12" s="301">
        <v>108.9</v>
      </c>
    </row>
    <row r="13" spans="1:5" ht="20.25">
      <c r="A13" s="96" t="s">
        <v>250</v>
      </c>
      <c r="B13" s="87" t="s">
        <v>251</v>
      </c>
      <c r="C13" s="299">
        <f>C14</f>
        <v>-58.2</v>
      </c>
      <c r="D13" s="300">
        <f>D14</f>
        <v>351.24</v>
      </c>
      <c r="E13" s="300">
        <f>E14</f>
        <v>409.46</v>
      </c>
    </row>
    <row r="14" spans="1:5" ht="20.25">
      <c r="A14" s="296" t="s">
        <v>243</v>
      </c>
      <c r="B14" s="62" t="s">
        <v>249</v>
      </c>
      <c r="C14" s="298">
        <v>-58.2</v>
      </c>
      <c r="D14" s="301">
        <v>351.24</v>
      </c>
      <c r="E14" s="301">
        <v>409.46</v>
      </c>
    </row>
    <row r="15" spans="1:5" ht="20.25">
      <c r="A15" s="96" t="s">
        <v>106</v>
      </c>
      <c r="B15" s="87" t="s">
        <v>180</v>
      </c>
      <c r="C15" s="299">
        <f>'12'!G81</f>
        <v>0</v>
      </c>
      <c r="D15" s="302">
        <v>62.08</v>
      </c>
      <c r="E15" s="302">
        <v>124.35</v>
      </c>
    </row>
    <row r="16" spans="1:5" ht="18.75">
      <c r="A16" s="89" t="s">
        <v>20</v>
      </c>
      <c r="B16" s="90"/>
      <c r="C16" s="100">
        <f>C6+C11+C15+C13</f>
        <v>-58.2</v>
      </c>
      <c r="D16" s="100">
        <f>D6+D11+D15+D13</f>
        <v>2425.1000000000004</v>
      </c>
      <c r="E16" s="100">
        <f>E6+E11+E15+E13</f>
        <v>2487.1000000000004</v>
      </c>
    </row>
    <row r="17" spans="1:5" ht="18.75">
      <c r="A17" s="61"/>
      <c r="B17" s="60"/>
      <c r="C17" s="60"/>
      <c r="D17" s="59"/>
      <c r="E17" s="21"/>
    </row>
    <row r="18" spans="1:5" ht="18.75">
      <c r="A18" s="61"/>
      <c r="B18" s="60"/>
      <c r="C18" s="60"/>
      <c r="D18" s="59"/>
      <c r="E18" s="21"/>
    </row>
    <row r="19" spans="1:5" ht="18.75">
      <c r="A19" s="61"/>
      <c r="B19" s="60"/>
      <c r="C19" s="60"/>
      <c r="D19" s="59"/>
      <c r="E19" s="21"/>
    </row>
    <row r="20" spans="1:5" ht="18.75">
      <c r="A20" s="61"/>
      <c r="B20" s="60"/>
      <c r="C20" s="60"/>
      <c r="D20" s="59"/>
      <c r="E20" s="21"/>
    </row>
    <row r="21" spans="1:5" ht="18.75">
      <c r="A21" s="61"/>
      <c r="B21" s="60"/>
      <c r="C21" s="60"/>
      <c r="D21" s="59"/>
      <c r="E21" s="21"/>
    </row>
    <row r="22" spans="1:5" ht="18.75">
      <c r="A22" s="61"/>
      <c r="B22" s="60"/>
      <c r="C22" s="60"/>
      <c r="D22" s="59"/>
      <c r="E22" s="21"/>
    </row>
    <row r="23" spans="1:5" ht="18.75">
      <c r="A23" s="61"/>
      <c r="B23" s="60"/>
      <c r="C23" s="60"/>
      <c r="D23" s="59"/>
      <c r="E23" s="21"/>
    </row>
    <row r="24" spans="1:5" ht="18.75">
      <c r="A24" s="61"/>
      <c r="B24" s="60"/>
      <c r="C24" s="60"/>
      <c r="D24" s="59"/>
      <c r="E24" s="21"/>
    </row>
    <row r="25" spans="1:5" ht="18.75">
      <c r="A25" s="61"/>
      <c r="B25" s="60"/>
      <c r="C25" s="60"/>
      <c r="D25" s="59"/>
      <c r="E25" s="21"/>
    </row>
    <row r="26" spans="1:5" ht="18.75">
      <c r="A26" s="61"/>
      <c r="B26" s="60"/>
      <c r="C26" s="60"/>
      <c r="D26" s="59"/>
      <c r="E26" s="21"/>
    </row>
    <row r="27" spans="1:5" ht="18.75">
      <c r="A27" s="61"/>
      <c r="B27" s="60"/>
      <c r="C27" s="60"/>
      <c r="D27" s="59"/>
      <c r="E27" s="21"/>
    </row>
    <row r="28" spans="1:5" ht="18.75">
      <c r="A28" s="61"/>
      <c r="B28" s="60"/>
      <c r="C28" s="60"/>
      <c r="D28" s="59"/>
      <c r="E28" s="21"/>
    </row>
    <row r="29" spans="1:5" ht="18.75">
      <c r="A29" s="61"/>
      <c r="B29" s="60"/>
      <c r="C29" s="60"/>
      <c r="D29" s="59"/>
      <c r="E29" s="21"/>
    </row>
    <row r="30" spans="1:5" ht="18.75">
      <c r="A30" s="61"/>
      <c r="B30" s="60"/>
      <c r="C30" s="60"/>
      <c r="D30" s="59"/>
      <c r="E30" s="21"/>
    </row>
    <row r="31" spans="1:5" ht="18.75">
      <c r="A31" s="61"/>
      <c r="B31" s="60"/>
      <c r="C31" s="60"/>
      <c r="D31" s="59"/>
      <c r="E31" s="21"/>
    </row>
    <row r="32" spans="1:5" ht="18.75">
      <c r="A32" s="61"/>
      <c r="B32" s="60"/>
      <c r="C32" s="60"/>
      <c r="D32" s="59"/>
      <c r="E32" s="21"/>
    </row>
    <row r="33" spans="1:5" ht="18.75">
      <c r="A33" s="61"/>
      <c r="B33" s="60"/>
      <c r="C33" s="60"/>
      <c r="D33" s="59"/>
      <c r="E33" s="21"/>
    </row>
    <row r="34" spans="2:3" ht="15">
      <c r="B34" s="58"/>
      <c r="C34" s="58"/>
    </row>
    <row r="35" spans="2:3" ht="15">
      <c r="B35" s="58"/>
      <c r="C35" s="58"/>
    </row>
    <row r="36" spans="2:3" ht="15">
      <c r="B36" s="58"/>
      <c r="C36" s="58"/>
    </row>
    <row r="37" spans="2:3" ht="15">
      <c r="B37" s="58"/>
      <c r="C37" s="58"/>
    </row>
    <row r="38" spans="2:3" ht="15">
      <c r="B38" s="58"/>
      <c r="C38" s="58"/>
    </row>
    <row r="39" spans="2:3" ht="15">
      <c r="B39" s="58"/>
      <c r="C39" s="58"/>
    </row>
    <row r="40" spans="2:3" ht="15">
      <c r="B40" s="58"/>
      <c r="C40" s="58"/>
    </row>
    <row r="41" spans="2:3" ht="15">
      <c r="B41" s="58"/>
      <c r="C41" s="58"/>
    </row>
    <row r="42" spans="2:3" ht="15">
      <c r="B42" s="58"/>
      <c r="C42" s="58"/>
    </row>
    <row r="43" spans="2:3" ht="15">
      <c r="B43" s="58"/>
      <c r="C43" s="58"/>
    </row>
    <row r="44" spans="2:3" ht="15">
      <c r="B44" s="58"/>
      <c r="C44" s="58"/>
    </row>
    <row r="45" spans="2:3" ht="15">
      <c r="B45" s="58"/>
      <c r="C45" s="58"/>
    </row>
    <row r="46" spans="2:3" ht="15">
      <c r="B46" s="58"/>
      <c r="C46" s="58"/>
    </row>
    <row r="47" spans="2:3" ht="15">
      <c r="B47" s="58"/>
      <c r="C47" s="58"/>
    </row>
    <row r="48" spans="2:3" ht="15">
      <c r="B48" s="58"/>
      <c r="C48" s="58"/>
    </row>
    <row r="49" spans="1:5" ht="15">
      <c r="A49" s="25"/>
      <c r="B49" s="58"/>
      <c r="C49" s="58"/>
      <c r="D49" s="25"/>
      <c r="E49" s="25"/>
    </row>
    <row r="50" spans="1:5" ht="15">
      <c r="A50" s="25"/>
      <c r="B50" s="58"/>
      <c r="C50" s="58"/>
      <c r="D50" s="25"/>
      <c r="E50" s="25"/>
    </row>
    <row r="51" spans="1:5" ht="15">
      <c r="A51" s="25"/>
      <c r="B51" s="58"/>
      <c r="C51" s="58"/>
      <c r="D51" s="25"/>
      <c r="E51" s="25"/>
    </row>
    <row r="52" spans="1:5" ht="15">
      <c r="A52" s="25"/>
      <c r="B52" s="58"/>
      <c r="C52" s="58"/>
      <c r="D52" s="25"/>
      <c r="E52" s="25"/>
    </row>
    <row r="53" spans="1:5" ht="15">
      <c r="A53" s="25"/>
      <c r="B53" s="58"/>
      <c r="C53" s="58"/>
      <c r="D53" s="25"/>
      <c r="E53" s="25"/>
    </row>
    <row r="54" spans="1:5" ht="15">
      <c r="A54" s="25"/>
      <c r="B54" s="58"/>
      <c r="C54" s="58"/>
      <c r="D54" s="25"/>
      <c r="E54" s="25"/>
    </row>
    <row r="55" spans="1:5" ht="15">
      <c r="A55" s="25"/>
      <c r="B55" s="58"/>
      <c r="C55" s="58"/>
      <c r="D55" s="25"/>
      <c r="E55" s="25"/>
    </row>
    <row r="56" spans="1:5" ht="15">
      <c r="A56" s="25"/>
      <c r="B56" s="58"/>
      <c r="C56" s="58"/>
      <c r="D56" s="25"/>
      <c r="E56" s="25"/>
    </row>
  </sheetData>
  <sheetProtection/>
  <mergeCells count="2">
    <mergeCell ref="B1:E1"/>
    <mergeCell ref="A2:E2"/>
  </mergeCells>
  <printOptions/>
  <pageMargins left="0.7086614173228347" right="0.8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77"/>
  <sheetViews>
    <sheetView view="pageBreakPreview" zoomScale="70" zoomScaleNormal="80" zoomScaleSheetLayoutView="70" zoomScalePageLayoutView="0" workbookViewId="0" topLeftCell="A67">
      <selection activeCell="J71" sqref="J71"/>
    </sheetView>
  </sheetViews>
  <sheetFormatPr defaultColWidth="9.140625" defaultRowHeight="15"/>
  <cols>
    <col min="1" max="1" width="117.421875" style="11" customWidth="1"/>
    <col min="2" max="2" width="12.7109375" style="11" customWidth="1"/>
    <col min="3" max="3" width="11.57421875" style="11" customWidth="1"/>
    <col min="4" max="4" width="6.28125" style="11" customWidth="1"/>
    <col min="5" max="5" width="25.421875" style="11" customWidth="1"/>
    <col min="6" max="6" width="11.57421875" style="11" customWidth="1"/>
    <col min="7" max="7" width="22.7109375" style="11" customWidth="1"/>
    <col min="8" max="8" width="21.00390625" style="0" customWidth="1"/>
  </cols>
  <sheetData>
    <row r="1" spans="1:8" ht="101.25" customHeight="1">
      <c r="A1" s="1"/>
      <c r="B1" s="103"/>
      <c r="C1" s="384" t="s">
        <v>355</v>
      </c>
      <c r="D1" s="384"/>
      <c r="E1" s="384"/>
      <c r="F1" s="384"/>
      <c r="G1" s="384"/>
      <c r="H1" s="384"/>
    </row>
    <row r="2" spans="1:8" ht="43.5" customHeight="1">
      <c r="A2" s="383" t="s">
        <v>337</v>
      </c>
      <c r="B2" s="383"/>
      <c r="C2" s="383"/>
      <c r="D2" s="383"/>
      <c r="E2" s="383"/>
      <c r="F2" s="383"/>
      <c r="G2" s="383"/>
      <c r="H2" s="383"/>
    </row>
    <row r="3" spans="1:8" ht="19.5" customHeight="1">
      <c r="A3" s="237"/>
      <c r="B3" s="381"/>
      <c r="C3" s="381"/>
      <c r="D3" s="381"/>
      <c r="E3" s="381"/>
      <c r="F3" s="381"/>
      <c r="G3" s="237"/>
      <c r="H3" s="238" t="s">
        <v>22</v>
      </c>
    </row>
    <row r="4" spans="1:8" s="94" customFormat="1" ht="45" customHeight="1">
      <c r="A4" s="121" t="s">
        <v>0</v>
      </c>
      <c r="B4" s="121" t="s">
        <v>1</v>
      </c>
      <c r="C4" s="121" t="s">
        <v>2</v>
      </c>
      <c r="D4" s="121" t="s">
        <v>3</v>
      </c>
      <c r="E4" s="121" t="s">
        <v>4</v>
      </c>
      <c r="F4" s="121" t="s">
        <v>5</v>
      </c>
      <c r="G4" s="121" t="s">
        <v>171</v>
      </c>
      <c r="H4" s="203" t="s">
        <v>338</v>
      </c>
    </row>
    <row r="5" spans="1:8" s="98" customFormat="1" ht="20.25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239">
        <v>8</v>
      </c>
    </row>
    <row r="6" spans="1:8" s="95" customFormat="1" ht="20.25">
      <c r="A6" s="279" t="s">
        <v>6</v>
      </c>
      <c r="B6" s="92" t="s">
        <v>7</v>
      </c>
      <c r="C6" s="289" t="s">
        <v>8</v>
      </c>
      <c r="D6" s="289" t="s">
        <v>9</v>
      </c>
      <c r="E6" s="92"/>
      <c r="F6" s="92"/>
      <c r="G6" s="190">
        <f>G7+G11+G27+G35</f>
        <v>34.5</v>
      </c>
      <c r="H6" s="198">
        <f>H7+H11+H27+H35</f>
        <v>1997.28</v>
      </c>
    </row>
    <row r="7" spans="1:8" s="95" customFormat="1" ht="40.5">
      <c r="A7" s="280" t="s">
        <v>10</v>
      </c>
      <c r="B7" s="92" t="s">
        <v>7</v>
      </c>
      <c r="C7" s="290" t="s">
        <v>8</v>
      </c>
      <c r="D7" s="290" t="s">
        <v>11</v>
      </c>
      <c r="E7" s="240"/>
      <c r="F7" s="212"/>
      <c r="G7" s="190">
        <f aca="true" t="shared" si="0" ref="G7:H9">G8</f>
        <v>0</v>
      </c>
      <c r="H7" s="213">
        <f t="shared" si="0"/>
        <v>373.5</v>
      </c>
    </row>
    <row r="8" spans="1:8" s="95" customFormat="1" ht="26.25" customHeight="1">
      <c r="A8" s="281" t="s">
        <v>146</v>
      </c>
      <c r="B8" s="92" t="s">
        <v>7</v>
      </c>
      <c r="C8" s="290" t="s">
        <v>8</v>
      </c>
      <c r="D8" s="290" t="s">
        <v>11</v>
      </c>
      <c r="E8" s="240" t="s">
        <v>137</v>
      </c>
      <c r="F8" s="212"/>
      <c r="G8" s="190">
        <f t="shared" si="0"/>
        <v>0</v>
      </c>
      <c r="H8" s="213">
        <f t="shared" si="0"/>
        <v>373.5</v>
      </c>
    </row>
    <row r="9" spans="1:8" s="95" customFormat="1" ht="20.25">
      <c r="A9" s="280" t="s">
        <v>148</v>
      </c>
      <c r="B9" s="92" t="s">
        <v>7</v>
      </c>
      <c r="C9" s="290" t="s">
        <v>8</v>
      </c>
      <c r="D9" s="290" t="s">
        <v>11</v>
      </c>
      <c r="E9" s="240" t="s">
        <v>318</v>
      </c>
      <c r="F9" s="212"/>
      <c r="G9" s="190">
        <f t="shared" si="0"/>
        <v>0</v>
      </c>
      <c r="H9" s="213">
        <f t="shared" si="0"/>
        <v>373.5</v>
      </c>
    </row>
    <row r="10" spans="1:8" s="95" customFormat="1" ht="64.5" customHeight="1">
      <c r="A10" s="282" t="s">
        <v>94</v>
      </c>
      <c r="B10" s="216" t="s">
        <v>7</v>
      </c>
      <c r="C10" s="291" t="s">
        <v>8</v>
      </c>
      <c r="D10" s="291" t="s">
        <v>11</v>
      </c>
      <c r="E10" s="244" t="s">
        <v>318</v>
      </c>
      <c r="F10" s="291" t="s">
        <v>95</v>
      </c>
      <c r="G10" s="190">
        <v>0</v>
      </c>
      <c r="H10" s="105">
        <v>373.5</v>
      </c>
    </row>
    <row r="11" spans="1:8" s="95" customFormat="1" ht="67.5" customHeight="1">
      <c r="A11" s="283" t="s">
        <v>12</v>
      </c>
      <c r="B11" s="92" t="s">
        <v>7</v>
      </c>
      <c r="C11" s="290" t="s">
        <v>8</v>
      </c>
      <c r="D11" s="290" t="s">
        <v>13</v>
      </c>
      <c r="E11" s="244"/>
      <c r="F11" s="290"/>
      <c r="G11" s="190">
        <f>G12+G19</f>
        <v>34.5</v>
      </c>
      <c r="H11" s="186">
        <f>H12+H19</f>
        <v>1268.29</v>
      </c>
    </row>
    <row r="12" spans="1:8" s="95" customFormat="1" ht="64.5" customHeight="1">
      <c r="A12" s="281" t="s">
        <v>235</v>
      </c>
      <c r="B12" s="216" t="s">
        <v>7</v>
      </c>
      <c r="C12" s="292" t="s">
        <v>8</v>
      </c>
      <c r="D12" s="292" t="s">
        <v>13</v>
      </c>
      <c r="E12" s="240" t="s">
        <v>144</v>
      </c>
      <c r="F12" s="292"/>
      <c r="G12" s="190">
        <f>G13</f>
        <v>0</v>
      </c>
      <c r="H12" s="186">
        <f>H13</f>
        <v>1147.36</v>
      </c>
    </row>
    <row r="13" spans="1:8" s="95" customFormat="1" ht="60.75">
      <c r="A13" s="281" t="s">
        <v>184</v>
      </c>
      <c r="B13" s="92" t="s">
        <v>7</v>
      </c>
      <c r="C13" s="292" t="s">
        <v>8</v>
      </c>
      <c r="D13" s="292" t="s">
        <v>13</v>
      </c>
      <c r="E13" s="240" t="s">
        <v>185</v>
      </c>
      <c r="F13" s="292"/>
      <c r="G13" s="190">
        <f>G14+G21+G39</f>
        <v>0</v>
      </c>
      <c r="H13" s="198">
        <f>H14</f>
        <v>1147.36</v>
      </c>
    </row>
    <row r="14" spans="1:8" s="95" customFormat="1" ht="35.25" customHeight="1">
      <c r="A14" s="284" t="s">
        <v>183</v>
      </c>
      <c r="B14" s="16" t="s">
        <v>7</v>
      </c>
      <c r="C14" s="293" t="s">
        <v>8</v>
      </c>
      <c r="D14" s="293" t="s">
        <v>13</v>
      </c>
      <c r="E14" s="244" t="s">
        <v>186</v>
      </c>
      <c r="F14" s="293"/>
      <c r="G14" s="190">
        <f>G15</f>
        <v>0</v>
      </c>
      <c r="H14" s="198">
        <f>H15</f>
        <v>1147.36</v>
      </c>
    </row>
    <row r="15" spans="1:8" s="95" customFormat="1" ht="38.25" customHeight="1">
      <c r="A15" s="284" t="s">
        <v>236</v>
      </c>
      <c r="B15" s="92" t="s">
        <v>7</v>
      </c>
      <c r="C15" s="293" t="s">
        <v>8</v>
      </c>
      <c r="D15" s="293" t="s">
        <v>13</v>
      </c>
      <c r="E15" s="9" t="s">
        <v>192</v>
      </c>
      <c r="F15" s="293"/>
      <c r="G15" s="190">
        <v>0</v>
      </c>
      <c r="H15" s="213">
        <f>H16+H17+H18</f>
        <v>1147.36</v>
      </c>
    </row>
    <row r="16" spans="1:8" s="95" customFormat="1" ht="60.75">
      <c r="A16" s="284" t="s">
        <v>94</v>
      </c>
      <c r="B16" s="216" t="s">
        <v>7</v>
      </c>
      <c r="C16" s="293" t="s">
        <v>8</v>
      </c>
      <c r="D16" s="293" t="s">
        <v>13</v>
      </c>
      <c r="E16" s="9" t="s">
        <v>192</v>
      </c>
      <c r="F16" s="293" t="s">
        <v>95</v>
      </c>
      <c r="G16" s="191">
        <v>0</v>
      </c>
      <c r="H16" s="214">
        <v>1061.31</v>
      </c>
    </row>
    <row r="17" spans="1:8" s="95" customFormat="1" ht="29.25" customHeight="1">
      <c r="A17" s="284" t="s">
        <v>97</v>
      </c>
      <c r="B17" s="9" t="s">
        <v>7</v>
      </c>
      <c r="C17" s="293" t="s">
        <v>8</v>
      </c>
      <c r="D17" s="293" t="s">
        <v>13</v>
      </c>
      <c r="E17" s="9" t="s">
        <v>192</v>
      </c>
      <c r="F17" s="293" t="s">
        <v>96</v>
      </c>
      <c r="G17" s="191"/>
      <c r="H17" s="214">
        <v>76.05</v>
      </c>
    </row>
    <row r="18" spans="1:8" s="95" customFormat="1" ht="29.25" customHeight="1">
      <c r="A18" s="284" t="s">
        <v>98</v>
      </c>
      <c r="B18" s="9" t="s">
        <v>7</v>
      </c>
      <c r="C18" s="293" t="s">
        <v>8</v>
      </c>
      <c r="D18" s="293" t="s">
        <v>13</v>
      </c>
      <c r="E18" s="9" t="s">
        <v>192</v>
      </c>
      <c r="F18" s="293" t="s">
        <v>99</v>
      </c>
      <c r="G18" s="191"/>
      <c r="H18" s="214">
        <v>10</v>
      </c>
    </row>
    <row r="19" spans="1:8" s="208" customFormat="1" ht="69.75" customHeight="1">
      <c r="A19" s="281" t="s">
        <v>237</v>
      </c>
      <c r="B19" s="244" t="s">
        <v>7</v>
      </c>
      <c r="C19" s="292" t="s">
        <v>8</v>
      </c>
      <c r="D19" s="292" t="s">
        <v>13</v>
      </c>
      <c r="E19" s="16" t="s">
        <v>189</v>
      </c>
      <c r="F19" s="292"/>
      <c r="G19" s="241">
        <f>G20+G25</f>
        <v>34.5</v>
      </c>
      <c r="H19" s="242">
        <f>H20+H25</f>
        <v>120.93</v>
      </c>
    </row>
    <row r="20" spans="1:8" s="208" customFormat="1" ht="49.5" customHeight="1">
      <c r="A20" s="284" t="s">
        <v>188</v>
      </c>
      <c r="B20" s="244" t="s">
        <v>7</v>
      </c>
      <c r="C20" s="293" t="s">
        <v>8</v>
      </c>
      <c r="D20" s="293" t="s">
        <v>13</v>
      </c>
      <c r="E20" s="9" t="s">
        <v>214</v>
      </c>
      <c r="F20" s="293"/>
      <c r="G20" s="245">
        <f>G21+G23</f>
        <v>0</v>
      </c>
      <c r="H20" s="247">
        <f>H21+H23</f>
        <v>86.43</v>
      </c>
    </row>
    <row r="21" spans="1:8" s="208" customFormat="1" ht="43.5" customHeight="1">
      <c r="A21" s="284" t="s">
        <v>143</v>
      </c>
      <c r="B21" s="240" t="s">
        <v>7</v>
      </c>
      <c r="C21" s="293" t="s">
        <v>8</v>
      </c>
      <c r="D21" s="293" t="s">
        <v>13</v>
      </c>
      <c r="E21" s="9" t="s">
        <v>213</v>
      </c>
      <c r="F21" s="293"/>
      <c r="G21" s="245">
        <f>G22</f>
        <v>0</v>
      </c>
      <c r="H21" s="247">
        <f aca="true" t="shared" si="1" ref="G21:H23">H22</f>
        <v>30</v>
      </c>
    </row>
    <row r="22" spans="1:8" s="208" customFormat="1" ht="27.75" customHeight="1">
      <c r="A22" s="284" t="s">
        <v>97</v>
      </c>
      <c r="B22" s="244" t="s">
        <v>7</v>
      </c>
      <c r="C22" s="293" t="s">
        <v>8</v>
      </c>
      <c r="D22" s="293" t="s">
        <v>13</v>
      </c>
      <c r="E22" s="9" t="s">
        <v>213</v>
      </c>
      <c r="F22" s="293" t="s">
        <v>96</v>
      </c>
      <c r="G22" s="245">
        <v>0</v>
      </c>
      <c r="H22" s="247">
        <v>30</v>
      </c>
    </row>
    <row r="23" spans="1:8" s="208" customFormat="1" ht="27.75" customHeight="1">
      <c r="A23" s="284" t="s">
        <v>105</v>
      </c>
      <c r="B23" s="244" t="s">
        <v>7</v>
      </c>
      <c r="C23" s="293" t="s">
        <v>8</v>
      </c>
      <c r="D23" s="293" t="s">
        <v>13</v>
      </c>
      <c r="E23" s="9" t="s">
        <v>213</v>
      </c>
      <c r="F23" s="293"/>
      <c r="G23" s="245">
        <f t="shared" si="1"/>
        <v>0</v>
      </c>
      <c r="H23" s="247">
        <f t="shared" si="1"/>
        <v>56.43</v>
      </c>
    </row>
    <row r="24" spans="1:8" s="208" customFormat="1" ht="20.25">
      <c r="A24" s="284" t="s">
        <v>32</v>
      </c>
      <c r="B24" s="244" t="s">
        <v>7</v>
      </c>
      <c r="C24" s="293" t="s">
        <v>8</v>
      </c>
      <c r="D24" s="293" t="s">
        <v>13</v>
      </c>
      <c r="E24" s="9" t="s">
        <v>213</v>
      </c>
      <c r="F24" s="293" t="s">
        <v>104</v>
      </c>
      <c r="G24" s="245">
        <v>0</v>
      </c>
      <c r="H24" s="247">
        <v>56.43</v>
      </c>
    </row>
    <row r="25" spans="1:8" s="208" customFormat="1" ht="20.25">
      <c r="A25" s="284" t="s">
        <v>143</v>
      </c>
      <c r="B25" s="244" t="s">
        <v>7</v>
      </c>
      <c r="C25" s="293" t="s">
        <v>8</v>
      </c>
      <c r="D25" s="293" t="s">
        <v>13</v>
      </c>
      <c r="E25" s="9" t="s">
        <v>363</v>
      </c>
      <c r="F25" s="293"/>
      <c r="G25" s="245">
        <f>SUM(G26)</f>
        <v>34.5</v>
      </c>
      <c r="H25" s="247">
        <f>SUM(H26)</f>
        <v>34.5</v>
      </c>
    </row>
    <row r="26" spans="1:8" s="208" customFormat="1" ht="40.5">
      <c r="A26" s="284" t="s">
        <v>97</v>
      </c>
      <c r="B26" s="244" t="s">
        <v>7</v>
      </c>
      <c r="C26" s="293" t="s">
        <v>8</v>
      </c>
      <c r="D26" s="293" t="s">
        <v>13</v>
      </c>
      <c r="E26" s="9" t="s">
        <v>363</v>
      </c>
      <c r="F26" s="293" t="s">
        <v>96</v>
      </c>
      <c r="G26" s="245">
        <v>34.5</v>
      </c>
      <c r="H26" s="247">
        <v>34.5</v>
      </c>
    </row>
    <row r="27" spans="1:8" s="95" customFormat="1" ht="26.25" customHeight="1">
      <c r="A27" s="283" t="s">
        <v>14</v>
      </c>
      <c r="B27" s="9" t="s">
        <v>7</v>
      </c>
      <c r="C27" s="290" t="s">
        <v>8</v>
      </c>
      <c r="D27" s="290" t="s">
        <v>15</v>
      </c>
      <c r="E27" s="240"/>
      <c r="F27" s="290"/>
      <c r="G27" s="190">
        <f>G28</f>
        <v>0</v>
      </c>
      <c r="H27" s="186">
        <f>H28</f>
        <v>10</v>
      </c>
    </row>
    <row r="28" spans="1:8" s="95" customFormat="1" ht="42.75" customHeight="1">
      <c r="A28" s="281" t="s">
        <v>238</v>
      </c>
      <c r="B28" s="9" t="s">
        <v>7</v>
      </c>
      <c r="C28" s="292" t="s">
        <v>8</v>
      </c>
      <c r="D28" s="292" t="s">
        <v>15</v>
      </c>
      <c r="E28" s="16" t="s">
        <v>199</v>
      </c>
      <c r="F28" s="292"/>
      <c r="G28" s="191">
        <f>G29+G32</f>
        <v>0</v>
      </c>
      <c r="H28" s="105">
        <f>H29+H32</f>
        <v>10</v>
      </c>
    </row>
    <row r="29" spans="1:8" s="95" customFormat="1" ht="47.25" customHeight="1">
      <c r="A29" s="281" t="s">
        <v>218</v>
      </c>
      <c r="B29" s="16" t="s">
        <v>7</v>
      </c>
      <c r="C29" s="292" t="s">
        <v>8</v>
      </c>
      <c r="D29" s="292" t="s">
        <v>15</v>
      </c>
      <c r="E29" s="16" t="s">
        <v>319</v>
      </c>
      <c r="F29" s="292"/>
      <c r="G29" s="190">
        <f>G30</f>
        <v>0</v>
      </c>
      <c r="H29" s="186">
        <f>H30</f>
        <v>5</v>
      </c>
    </row>
    <row r="30" spans="1:8" s="95" customFormat="1" ht="34.5" customHeight="1">
      <c r="A30" s="285" t="s">
        <v>203</v>
      </c>
      <c r="B30" s="9" t="s">
        <v>7</v>
      </c>
      <c r="C30" s="293" t="s">
        <v>8</v>
      </c>
      <c r="D30" s="293" t="s">
        <v>15</v>
      </c>
      <c r="E30" s="9" t="s">
        <v>319</v>
      </c>
      <c r="F30" s="293"/>
      <c r="G30" s="191">
        <f>SUM(G31)</f>
        <v>0</v>
      </c>
      <c r="H30" s="105">
        <f>H31</f>
        <v>5</v>
      </c>
    </row>
    <row r="31" spans="1:8" s="95" customFormat="1" ht="34.5" customHeight="1">
      <c r="A31" s="285" t="s">
        <v>98</v>
      </c>
      <c r="B31" s="9" t="s">
        <v>7</v>
      </c>
      <c r="C31" s="293" t="s">
        <v>8</v>
      </c>
      <c r="D31" s="293" t="s">
        <v>15</v>
      </c>
      <c r="E31" s="9" t="s">
        <v>319</v>
      </c>
      <c r="F31" s="293" t="s">
        <v>99</v>
      </c>
      <c r="G31" s="191">
        <v>0</v>
      </c>
      <c r="H31" s="105">
        <v>5</v>
      </c>
    </row>
    <row r="32" spans="1:8" s="208" customFormat="1" ht="47.25" customHeight="1">
      <c r="A32" s="286" t="s">
        <v>200</v>
      </c>
      <c r="B32" s="240" t="s">
        <v>7</v>
      </c>
      <c r="C32" s="292" t="s">
        <v>8</v>
      </c>
      <c r="D32" s="292" t="s">
        <v>15</v>
      </c>
      <c r="E32" s="16" t="s">
        <v>320</v>
      </c>
      <c r="F32" s="292"/>
      <c r="G32" s="241">
        <f>G33</f>
        <v>0</v>
      </c>
      <c r="H32" s="242">
        <f>H33</f>
        <v>5</v>
      </c>
    </row>
    <row r="33" spans="1:8" s="208" customFormat="1" ht="46.5" customHeight="1">
      <c r="A33" s="285" t="s">
        <v>201</v>
      </c>
      <c r="B33" s="244" t="s">
        <v>7</v>
      </c>
      <c r="C33" s="293" t="s">
        <v>8</v>
      </c>
      <c r="D33" s="293" t="s">
        <v>15</v>
      </c>
      <c r="E33" s="9" t="s">
        <v>320</v>
      </c>
      <c r="F33" s="293"/>
      <c r="G33" s="245">
        <f>G34</f>
        <v>0</v>
      </c>
      <c r="H33" s="247">
        <f>H34</f>
        <v>5</v>
      </c>
    </row>
    <row r="34" spans="1:8" s="208" customFormat="1" ht="46.5" customHeight="1">
      <c r="A34" s="285" t="s">
        <v>98</v>
      </c>
      <c r="B34" s="244" t="s">
        <v>7</v>
      </c>
      <c r="C34" s="293" t="s">
        <v>8</v>
      </c>
      <c r="D34" s="293" t="s">
        <v>15</v>
      </c>
      <c r="E34" s="9" t="s">
        <v>320</v>
      </c>
      <c r="F34" s="293" t="s">
        <v>99</v>
      </c>
      <c r="G34" s="245">
        <v>0</v>
      </c>
      <c r="H34" s="247">
        <v>5</v>
      </c>
    </row>
    <row r="35" spans="1:8" s="95" customFormat="1" ht="31.5" customHeight="1">
      <c r="A35" s="281" t="s">
        <v>239</v>
      </c>
      <c r="B35" s="9" t="s">
        <v>7</v>
      </c>
      <c r="C35" s="292" t="s">
        <v>8</v>
      </c>
      <c r="D35" s="292" t="s">
        <v>155</v>
      </c>
      <c r="E35" s="16"/>
      <c r="F35" s="292"/>
      <c r="G35" s="190">
        <f>G36+G43+G46</f>
        <v>0</v>
      </c>
      <c r="H35" s="186">
        <f>H36+H43+H46</f>
        <v>345.49</v>
      </c>
    </row>
    <row r="36" spans="1:8" s="95" customFormat="1" ht="41.25" customHeight="1">
      <c r="A36" s="285" t="s">
        <v>240</v>
      </c>
      <c r="B36" s="9" t="s">
        <v>7</v>
      </c>
      <c r="C36" s="291" t="s">
        <v>8</v>
      </c>
      <c r="D36" s="291" t="s">
        <v>155</v>
      </c>
      <c r="E36" s="9" t="s">
        <v>194</v>
      </c>
      <c r="F36" s="291"/>
      <c r="G36" s="191">
        <f>G37</f>
        <v>0</v>
      </c>
      <c r="H36" s="105">
        <f>H37+H40</f>
        <v>15</v>
      </c>
    </row>
    <row r="37" spans="1:8" s="95" customFormat="1" ht="34.5" customHeight="1">
      <c r="A37" s="286" t="s">
        <v>193</v>
      </c>
      <c r="B37" s="16" t="s">
        <v>7</v>
      </c>
      <c r="C37" s="290" t="s">
        <v>8</v>
      </c>
      <c r="D37" s="290" t="s">
        <v>155</v>
      </c>
      <c r="E37" s="16" t="s">
        <v>222</v>
      </c>
      <c r="F37" s="290"/>
      <c r="G37" s="190">
        <f>G38+G39</f>
        <v>0</v>
      </c>
      <c r="H37" s="186">
        <f>H38+H39</f>
        <v>5</v>
      </c>
    </row>
    <row r="38" spans="1:8" s="95" customFormat="1" ht="69" customHeight="1">
      <c r="A38" s="285" t="s">
        <v>94</v>
      </c>
      <c r="B38" s="9" t="s">
        <v>7</v>
      </c>
      <c r="C38" s="291" t="s">
        <v>8</v>
      </c>
      <c r="D38" s="291" t="s">
        <v>155</v>
      </c>
      <c r="E38" s="9" t="s">
        <v>222</v>
      </c>
      <c r="F38" s="291" t="s">
        <v>95</v>
      </c>
      <c r="G38" s="191">
        <v>0</v>
      </c>
      <c r="H38" s="105">
        <v>0</v>
      </c>
    </row>
    <row r="39" spans="1:8" s="95" customFormat="1" ht="40.5">
      <c r="A39" s="285" t="s">
        <v>97</v>
      </c>
      <c r="B39" s="9" t="s">
        <v>7</v>
      </c>
      <c r="C39" s="291" t="s">
        <v>8</v>
      </c>
      <c r="D39" s="291" t="s">
        <v>155</v>
      </c>
      <c r="E39" s="9" t="s">
        <v>222</v>
      </c>
      <c r="F39" s="291" t="s">
        <v>96</v>
      </c>
      <c r="G39" s="191">
        <v>0</v>
      </c>
      <c r="H39" s="214">
        <v>5</v>
      </c>
    </row>
    <row r="40" spans="1:8" s="95" customFormat="1" ht="47.25" customHeight="1">
      <c r="A40" s="286" t="s">
        <v>195</v>
      </c>
      <c r="B40" s="16" t="s">
        <v>7</v>
      </c>
      <c r="C40" s="292" t="s">
        <v>8</v>
      </c>
      <c r="D40" s="292" t="s">
        <v>155</v>
      </c>
      <c r="E40" s="16" t="s">
        <v>219</v>
      </c>
      <c r="F40" s="292"/>
      <c r="G40" s="190">
        <f>G41+G42</f>
        <v>0</v>
      </c>
      <c r="H40" s="213">
        <f>H41+H42</f>
        <v>10</v>
      </c>
    </row>
    <row r="41" spans="1:8" s="95" customFormat="1" ht="63" customHeight="1">
      <c r="A41" s="285" t="s">
        <v>94</v>
      </c>
      <c r="B41" s="9" t="s">
        <v>7</v>
      </c>
      <c r="C41" s="293" t="s">
        <v>8</v>
      </c>
      <c r="D41" s="293" t="s">
        <v>155</v>
      </c>
      <c r="E41" s="9" t="s">
        <v>219</v>
      </c>
      <c r="F41" s="293" t="s">
        <v>95</v>
      </c>
      <c r="G41" s="191">
        <v>0</v>
      </c>
      <c r="H41" s="214">
        <v>0</v>
      </c>
    </row>
    <row r="42" spans="1:8" s="95" customFormat="1" ht="37.5" customHeight="1">
      <c r="A42" s="285" t="s">
        <v>97</v>
      </c>
      <c r="B42" s="9" t="s">
        <v>7</v>
      </c>
      <c r="C42" s="293" t="s">
        <v>8</v>
      </c>
      <c r="D42" s="293" t="s">
        <v>155</v>
      </c>
      <c r="E42" s="9" t="s">
        <v>219</v>
      </c>
      <c r="F42" s="293" t="s">
        <v>96</v>
      </c>
      <c r="G42" s="191">
        <v>0</v>
      </c>
      <c r="H42" s="214">
        <v>10</v>
      </c>
    </row>
    <row r="43" spans="1:8" s="95" customFormat="1" ht="51" customHeight="1">
      <c r="A43" s="286" t="s">
        <v>238</v>
      </c>
      <c r="B43" s="92" t="s">
        <v>7</v>
      </c>
      <c r="C43" s="292" t="s">
        <v>8</v>
      </c>
      <c r="D43" s="292" t="s">
        <v>155</v>
      </c>
      <c r="E43" s="16" t="s">
        <v>199</v>
      </c>
      <c r="F43" s="292"/>
      <c r="G43" s="190">
        <f>G44</f>
        <v>0</v>
      </c>
      <c r="H43" s="198">
        <f>H44</f>
        <v>10</v>
      </c>
    </row>
    <row r="44" spans="1:8" s="95" customFormat="1" ht="52.5" customHeight="1">
      <c r="A44" s="285" t="s">
        <v>197</v>
      </c>
      <c r="B44" s="216" t="s">
        <v>7</v>
      </c>
      <c r="C44" s="293" t="s">
        <v>8</v>
      </c>
      <c r="D44" s="293" t="s">
        <v>155</v>
      </c>
      <c r="E44" s="9" t="s">
        <v>321</v>
      </c>
      <c r="F44" s="293"/>
      <c r="G44" s="191">
        <f>G45</f>
        <v>0</v>
      </c>
      <c r="H44" s="234">
        <f>H45</f>
        <v>10</v>
      </c>
    </row>
    <row r="45" spans="1:8" s="95" customFormat="1" ht="52.5" customHeight="1">
      <c r="A45" s="285" t="s">
        <v>97</v>
      </c>
      <c r="B45" s="216" t="s">
        <v>7</v>
      </c>
      <c r="C45" s="293" t="s">
        <v>8</v>
      </c>
      <c r="D45" s="293" t="s">
        <v>155</v>
      </c>
      <c r="E45" s="9" t="s">
        <v>321</v>
      </c>
      <c r="F45" s="293" t="s">
        <v>96</v>
      </c>
      <c r="G45" s="191">
        <v>0</v>
      </c>
      <c r="H45" s="234">
        <v>10</v>
      </c>
    </row>
    <row r="46" spans="1:8" s="95" customFormat="1" ht="72.75" customHeight="1">
      <c r="A46" s="281" t="s">
        <v>208</v>
      </c>
      <c r="B46" s="216" t="s">
        <v>7</v>
      </c>
      <c r="C46" s="292" t="s">
        <v>8</v>
      </c>
      <c r="D46" s="292" t="s">
        <v>155</v>
      </c>
      <c r="E46" s="16" t="s">
        <v>212</v>
      </c>
      <c r="F46" s="292"/>
      <c r="G46" s="190">
        <f aca="true" t="shared" si="2" ref="G46:H48">G47</f>
        <v>0</v>
      </c>
      <c r="H46" s="198">
        <f t="shared" si="2"/>
        <v>320.49</v>
      </c>
    </row>
    <row r="47" spans="1:8" s="208" customFormat="1" ht="36.75" customHeight="1">
      <c r="A47" s="284" t="s">
        <v>206</v>
      </c>
      <c r="B47" s="240" t="s">
        <v>7</v>
      </c>
      <c r="C47" s="293" t="s">
        <v>8</v>
      </c>
      <c r="D47" s="293" t="s">
        <v>155</v>
      </c>
      <c r="E47" s="9" t="s">
        <v>215</v>
      </c>
      <c r="F47" s="293"/>
      <c r="G47" s="245">
        <f t="shared" si="2"/>
        <v>0</v>
      </c>
      <c r="H47" s="246">
        <f t="shared" si="2"/>
        <v>320.49</v>
      </c>
    </row>
    <row r="48" spans="1:8" s="208" customFormat="1" ht="36" customHeight="1">
      <c r="A48" s="284" t="s">
        <v>207</v>
      </c>
      <c r="B48" s="244" t="s">
        <v>7</v>
      </c>
      <c r="C48" s="293" t="s">
        <v>8</v>
      </c>
      <c r="D48" s="293" t="s">
        <v>155</v>
      </c>
      <c r="E48" s="9" t="s">
        <v>215</v>
      </c>
      <c r="F48" s="293"/>
      <c r="G48" s="245">
        <f t="shared" si="2"/>
        <v>0</v>
      </c>
      <c r="H48" s="246">
        <f t="shared" si="2"/>
        <v>320.49</v>
      </c>
    </row>
    <row r="49" spans="1:8" s="209" customFormat="1" ht="27.75" customHeight="1">
      <c r="A49" s="284" t="s">
        <v>97</v>
      </c>
      <c r="B49" s="244" t="s">
        <v>7</v>
      </c>
      <c r="C49" s="293" t="s">
        <v>8</v>
      </c>
      <c r="D49" s="293" t="s">
        <v>155</v>
      </c>
      <c r="E49" s="9" t="s">
        <v>215</v>
      </c>
      <c r="F49" s="293" t="s">
        <v>96</v>
      </c>
      <c r="G49" s="245">
        <v>0</v>
      </c>
      <c r="H49" s="246">
        <v>320.49</v>
      </c>
    </row>
    <row r="50" spans="1:8" s="208" customFormat="1" ht="27.75" customHeight="1">
      <c r="A50" s="287" t="s">
        <v>21</v>
      </c>
      <c r="B50" s="244" t="s">
        <v>7</v>
      </c>
      <c r="C50" s="292" t="s">
        <v>11</v>
      </c>
      <c r="D50" s="292" t="s">
        <v>9</v>
      </c>
      <c r="E50" s="16"/>
      <c r="F50" s="292"/>
      <c r="G50" s="241">
        <f aca="true" t="shared" si="3" ref="G50:H52">G51</f>
        <v>0</v>
      </c>
      <c r="H50" s="243">
        <f t="shared" si="3"/>
        <v>104.3</v>
      </c>
    </row>
    <row r="51" spans="1:8" s="208" customFormat="1" ht="32.25" customHeight="1">
      <c r="A51" s="283" t="s">
        <v>65</v>
      </c>
      <c r="B51" s="244" t="s">
        <v>7</v>
      </c>
      <c r="C51" s="290" t="s">
        <v>11</v>
      </c>
      <c r="D51" s="290" t="s">
        <v>17</v>
      </c>
      <c r="E51" s="240" t="s">
        <v>137</v>
      </c>
      <c r="F51" s="290"/>
      <c r="G51" s="241">
        <f t="shared" si="3"/>
        <v>0</v>
      </c>
      <c r="H51" s="243">
        <f t="shared" si="3"/>
        <v>104.3</v>
      </c>
    </row>
    <row r="52" spans="1:8" s="208" customFormat="1" ht="42.75" customHeight="1">
      <c r="A52" s="282" t="s">
        <v>140</v>
      </c>
      <c r="B52" s="244" t="s">
        <v>7</v>
      </c>
      <c r="C52" s="291" t="s">
        <v>11</v>
      </c>
      <c r="D52" s="291" t="s">
        <v>17</v>
      </c>
      <c r="E52" s="244" t="s">
        <v>322</v>
      </c>
      <c r="F52" s="291"/>
      <c r="G52" s="245">
        <f t="shared" si="3"/>
        <v>0</v>
      </c>
      <c r="H52" s="246">
        <f t="shared" si="3"/>
        <v>104.3</v>
      </c>
    </row>
    <row r="53" spans="1:8" s="208" customFormat="1" ht="42.75" customHeight="1">
      <c r="A53" s="282" t="s">
        <v>94</v>
      </c>
      <c r="B53" s="244" t="s">
        <v>7</v>
      </c>
      <c r="C53" s="291" t="s">
        <v>11</v>
      </c>
      <c r="D53" s="291" t="s">
        <v>17</v>
      </c>
      <c r="E53" s="244" t="s">
        <v>322</v>
      </c>
      <c r="F53" s="291" t="s">
        <v>95</v>
      </c>
      <c r="G53" s="245">
        <v>0</v>
      </c>
      <c r="H53" s="246">
        <v>104.3</v>
      </c>
    </row>
    <row r="54" spans="1:8" s="95" customFormat="1" ht="27.75" customHeight="1">
      <c r="A54" s="286" t="s">
        <v>221</v>
      </c>
      <c r="B54" s="92" t="s">
        <v>7</v>
      </c>
      <c r="C54" s="292" t="s">
        <v>13</v>
      </c>
      <c r="D54" s="292"/>
      <c r="E54" s="16"/>
      <c r="F54" s="292"/>
      <c r="G54" s="190">
        <f aca="true" t="shared" si="4" ref="G54:H56">G55</f>
        <v>214.7</v>
      </c>
      <c r="H54" s="198">
        <f t="shared" si="4"/>
        <v>214.7</v>
      </c>
    </row>
    <row r="55" spans="1:8" s="95" customFormat="1" ht="35.25" customHeight="1">
      <c r="A55" s="286" t="s">
        <v>220</v>
      </c>
      <c r="B55" s="216" t="s">
        <v>7</v>
      </c>
      <c r="C55" s="292" t="s">
        <v>13</v>
      </c>
      <c r="D55" s="292" t="s">
        <v>209</v>
      </c>
      <c r="E55" s="16"/>
      <c r="F55" s="292"/>
      <c r="G55" s="190">
        <f t="shared" si="4"/>
        <v>214.7</v>
      </c>
      <c r="H55" s="198">
        <f t="shared" si="4"/>
        <v>214.7</v>
      </c>
    </row>
    <row r="56" spans="1:8" s="95" customFormat="1" ht="66" customHeight="1">
      <c r="A56" s="281" t="s">
        <v>208</v>
      </c>
      <c r="B56" s="216" t="s">
        <v>7</v>
      </c>
      <c r="C56" s="292" t="s">
        <v>13</v>
      </c>
      <c r="D56" s="292" t="s">
        <v>209</v>
      </c>
      <c r="E56" s="16" t="s">
        <v>212</v>
      </c>
      <c r="F56" s="292"/>
      <c r="G56" s="190">
        <f t="shared" si="4"/>
        <v>214.7</v>
      </c>
      <c r="H56" s="198">
        <f t="shared" si="4"/>
        <v>214.7</v>
      </c>
    </row>
    <row r="57" spans="1:8" s="95" customFormat="1" ht="27.75" customHeight="1">
      <c r="A57" s="284" t="s">
        <v>204</v>
      </c>
      <c r="B57" s="216" t="s">
        <v>7</v>
      </c>
      <c r="C57" s="293" t="s">
        <v>13</v>
      </c>
      <c r="D57" s="293" t="s">
        <v>209</v>
      </c>
      <c r="E57" s="9" t="s">
        <v>216</v>
      </c>
      <c r="F57" s="293"/>
      <c r="G57" s="191">
        <f>SUM(G58)</f>
        <v>214.7</v>
      </c>
      <c r="H57" s="234">
        <f>H58</f>
        <v>214.7</v>
      </c>
    </row>
    <row r="58" spans="1:8" s="95" customFormat="1" ht="27.75" customHeight="1">
      <c r="A58" s="284" t="s">
        <v>205</v>
      </c>
      <c r="B58" s="216" t="s">
        <v>7</v>
      </c>
      <c r="C58" s="293" t="s">
        <v>13</v>
      </c>
      <c r="D58" s="293" t="s">
        <v>209</v>
      </c>
      <c r="E58" s="9" t="s">
        <v>216</v>
      </c>
      <c r="F58" s="293"/>
      <c r="G58" s="191">
        <f>G59</f>
        <v>214.7</v>
      </c>
      <c r="H58" s="234">
        <f>H59</f>
        <v>214.7</v>
      </c>
    </row>
    <row r="59" spans="1:8" s="95" customFormat="1" ht="27.75" customHeight="1">
      <c r="A59" s="284" t="s">
        <v>97</v>
      </c>
      <c r="B59" s="216" t="s">
        <v>7</v>
      </c>
      <c r="C59" s="293" t="s">
        <v>13</v>
      </c>
      <c r="D59" s="293" t="s">
        <v>209</v>
      </c>
      <c r="E59" s="9" t="s">
        <v>216</v>
      </c>
      <c r="F59" s="293" t="s">
        <v>96</v>
      </c>
      <c r="G59" s="191">
        <v>214.7</v>
      </c>
      <c r="H59" s="234">
        <v>214.7</v>
      </c>
    </row>
    <row r="60" spans="1:8" s="95" customFormat="1" ht="38.25" customHeight="1">
      <c r="A60" s="286" t="s">
        <v>100</v>
      </c>
      <c r="B60" s="216" t="s">
        <v>7</v>
      </c>
      <c r="C60" s="290" t="s">
        <v>18</v>
      </c>
      <c r="D60" s="290" t="s">
        <v>9</v>
      </c>
      <c r="E60" s="16"/>
      <c r="F60" s="290"/>
      <c r="G60" s="190">
        <f aca="true" t="shared" si="5" ref="G60:H62">G61</f>
        <v>0</v>
      </c>
      <c r="H60" s="198">
        <f t="shared" si="5"/>
        <v>0</v>
      </c>
    </row>
    <row r="61" spans="1:8" s="95" customFormat="1" ht="28.5" customHeight="1">
      <c r="A61" s="288" t="s">
        <v>116</v>
      </c>
      <c r="B61" s="216" t="s">
        <v>7</v>
      </c>
      <c r="C61" s="290" t="s">
        <v>18</v>
      </c>
      <c r="D61" s="290" t="s">
        <v>17</v>
      </c>
      <c r="E61" s="294"/>
      <c r="F61" s="290"/>
      <c r="G61" s="190">
        <f t="shared" si="5"/>
        <v>0</v>
      </c>
      <c r="H61" s="198">
        <f t="shared" si="5"/>
        <v>0</v>
      </c>
    </row>
    <row r="62" spans="1:8" s="95" customFormat="1" ht="56.25" customHeight="1">
      <c r="A62" s="285" t="s">
        <v>241</v>
      </c>
      <c r="B62" s="92" t="s">
        <v>7</v>
      </c>
      <c r="C62" s="293" t="s">
        <v>18</v>
      </c>
      <c r="D62" s="293" t="s">
        <v>17</v>
      </c>
      <c r="E62" s="9" t="s">
        <v>247</v>
      </c>
      <c r="F62" s="293"/>
      <c r="G62" s="191">
        <f t="shared" si="5"/>
        <v>0</v>
      </c>
      <c r="H62" s="234">
        <f t="shared" si="5"/>
        <v>0</v>
      </c>
    </row>
    <row r="63" spans="1:8" s="95" customFormat="1" ht="27.75" customHeight="1">
      <c r="A63" s="284" t="s">
        <v>97</v>
      </c>
      <c r="B63" s="216" t="s">
        <v>7</v>
      </c>
      <c r="C63" s="293" t="s">
        <v>18</v>
      </c>
      <c r="D63" s="293" t="s">
        <v>17</v>
      </c>
      <c r="E63" s="9" t="s">
        <v>247</v>
      </c>
      <c r="F63" s="293" t="s">
        <v>96</v>
      </c>
      <c r="G63" s="191">
        <v>0</v>
      </c>
      <c r="H63" s="234">
        <v>0</v>
      </c>
    </row>
    <row r="64" spans="1:8" s="95" customFormat="1" ht="32.25" customHeight="1">
      <c r="A64" s="286" t="s">
        <v>242</v>
      </c>
      <c r="B64" s="92" t="s">
        <v>7</v>
      </c>
      <c r="C64" s="290" t="s">
        <v>15</v>
      </c>
      <c r="D64" s="290" t="s">
        <v>9</v>
      </c>
      <c r="E64" s="16"/>
      <c r="F64" s="290"/>
      <c r="G64" s="190">
        <f>G65</f>
        <v>115.8</v>
      </c>
      <c r="H64" s="198">
        <f>H65</f>
        <v>531.22</v>
      </c>
    </row>
    <row r="65" spans="1:8" s="95" customFormat="1" ht="24" customHeight="1">
      <c r="A65" s="288" t="s">
        <v>243</v>
      </c>
      <c r="B65" s="92" t="s">
        <v>7</v>
      </c>
      <c r="C65" s="290" t="s">
        <v>15</v>
      </c>
      <c r="D65" s="290" t="s">
        <v>18</v>
      </c>
      <c r="E65" s="294"/>
      <c r="F65" s="290"/>
      <c r="G65" s="190">
        <f>G66</f>
        <v>115.8</v>
      </c>
      <c r="H65" s="198">
        <f>H66</f>
        <v>531.22</v>
      </c>
    </row>
    <row r="66" spans="1:8" s="95" customFormat="1" ht="30" customHeight="1">
      <c r="A66" s="286" t="s">
        <v>240</v>
      </c>
      <c r="B66" s="92" t="s">
        <v>7</v>
      </c>
      <c r="C66" s="290" t="s">
        <v>15</v>
      </c>
      <c r="D66" s="290" t="s">
        <v>18</v>
      </c>
      <c r="E66" s="16" t="s">
        <v>194</v>
      </c>
      <c r="F66" s="290"/>
      <c r="G66" s="190">
        <f>G67++G70</f>
        <v>115.8</v>
      </c>
      <c r="H66" s="198">
        <f>H67+H70</f>
        <v>531.22</v>
      </c>
    </row>
    <row r="67" spans="1:8" s="209" customFormat="1" ht="24.75" customHeight="1">
      <c r="A67" s="280" t="s">
        <v>244</v>
      </c>
      <c r="B67" s="240" t="s">
        <v>7</v>
      </c>
      <c r="C67" s="292" t="s">
        <v>15</v>
      </c>
      <c r="D67" s="292" t="s">
        <v>18</v>
      </c>
      <c r="E67" s="16" t="s">
        <v>248</v>
      </c>
      <c r="F67" s="292"/>
      <c r="G67" s="241">
        <f>G68+G69</f>
        <v>-58.2</v>
      </c>
      <c r="H67" s="243">
        <f>H68+H69</f>
        <v>357.22</v>
      </c>
    </row>
    <row r="68" spans="1:8" s="208" customFormat="1" ht="72" customHeight="1">
      <c r="A68" s="285" t="s">
        <v>94</v>
      </c>
      <c r="B68" s="244" t="s">
        <v>7</v>
      </c>
      <c r="C68" s="293" t="s">
        <v>15</v>
      </c>
      <c r="D68" s="293" t="s">
        <v>18</v>
      </c>
      <c r="E68" s="9" t="s">
        <v>248</v>
      </c>
      <c r="F68" s="293" t="s">
        <v>95</v>
      </c>
      <c r="G68" s="245"/>
      <c r="H68" s="246">
        <v>349.42</v>
      </c>
    </row>
    <row r="69" spans="1:8" s="208" customFormat="1" ht="38.25" customHeight="1">
      <c r="A69" s="284" t="s">
        <v>97</v>
      </c>
      <c r="B69" s="244" t="s">
        <v>7</v>
      </c>
      <c r="C69" s="293" t="s">
        <v>15</v>
      </c>
      <c r="D69" s="293" t="s">
        <v>18</v>
      </c>
      <c r="E69" s="9" t="s">
        <v>248</v>
      </c>
      <c r="F69" s="293" t="s">
        <v>96</v>
      </c>
      <c r="G69" s="245">
        <v>-58.2</v>
      </c>
      <c r="H69" s="246">
        <v>7.8</v>
      </c>
    </row>
    <row r="70" spans="1:8" s="208" customFormat="1" ht="38.25" customHeight="1">
      <c r="A70" s="281" t="s">
        <v>244</v>
      </c>
      <c r="B70" s="240" t="s">
        <v>7</v>
      </c>
      <c r="C70" s="292" t="s">
        <v>15</v>
      </c>
      <c r="D70" s="292" t="s">
        <v>18</v>
      </c>
      <c r="E70" s="16" t="s">
        <v>325</v>
      </c>
      <c r="F70" s="292"/>
      <c r="G70" s="241">
        <f>SUM(G71)</f>
        <v>174</v>
      </c>
      <c r="H70" s="243">
        <f>SUM(H71)</f>
        <v>174</v>
      </c>
    </row>
    <row r="71" spans="1:8" s="208" customFormat="1" ht="76.5" customHeight="1">
      <c r="A71" s="284" t="s">
        <v>94</v>
      </c>
      <c r="B71" s="244" t="s">
        <v>7</v>
      </c>
      <c r="C71" s="293" t="s">
        <v>15</v>
      </c>
      <c r="D71" s="293" t="s">
        <v>18</v>
      </c>
      <c r="E71" s="9" t="s">
        <v>325</v>
      </c>
      <c r="F71" s="293" t="s">
        <v>95</v>
      </c>
      <c r="G71" s="245">
        <v>174</v>
      </c>
      <c r="H71" s="246">
        <v>174</v>
      </c>
    </row>
    <row r="72" spans="1:8" ht="20.25">
      <c r="A72" s="233" t="s">
        <v>20</v>
      </c>
      <c r="B72" s="92"/>
      <c r="C72" s="92"/>
      <c r="D72" s="92"/>
      <c r="E72" s="92"/>
      <c r="F72" s="92"/>
      <c r="G72" s="190">
        <f>G6+G50+G54+G60+G64</f>
        <v>365</v>
      </c>
      <c r="H72" s="198">
        <f>H6+H50+H54+H60+H64</f>
        <v>2847.5</v>
      </c>
    </row>
    <row r="73" ht="18.75">
      <c r="H73" s="12"/>
    </row>
    <row r="74" spans="1:8" ht="18.75">
      <c r="A74" s="382"/>
      <c r="B74" s="13"/>
      <c r="C74" s="13"/>
      <c r="D74" s="13"/>
      <c r="E74" s="13"/>
      <c r="F74" s="13"/>
      <c r="G74" s="13"/>
      <c r="H74" s="99"/>
    </row>
    <row r="75" spans="1:8" ht="18.75">
      <c r="A75" s="382"/>
      <c r="B75" s="13"/>
      <c r="C75" s="13"/>
      <c r="D75" s="13"/>
      <c r="E75" s="13"/>
      <c r="F75" s="13"/>
      <c r="G75" s="13"/>
      <c r="H75" s="112"/>
    </row>
    <row r="76" ht="18.75">
      <c r="A76" s="14"/>
    </row>
    <row r="77" ht="18.75">
      <c r="A77" s="15"/>
    </row>
  </sheetData>
  <sheetProtection/>
  <mergeCells count="4">
    <mergeCell ref="B3:F3"/>
    <mergeCell ref="A74:A75"/>
    <mergeCell ref="A2:H2"/>
    <mergeCell ref="C1:H1"/>
  </mergeCells>
  <printOptions/>
  <pageMargins left="0.49" right="0.36" top="0.29" bottom="0.33" header="0.3" footer="0.3"/>
  <pageSetup fitToHeight="0" fitToWidth="1" horizontalDpi="600" verticalDpi="600" orientation="portrait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89"/>
  <sheetViews>
    <sheetView zoomScale="52" zoomScaleNormal="52" zoomScaleSheetLayoutView="33" zoomScalePageLayoutView="48" workbookViewId="0" topLeftCell="A58">
      <selection activeCell="A81" sqref="A81"/>
    </sheetView>
  </sheetViews>
  <sheetFormatPr defaultColWidth="9.140625" defaultRowHeight="15"/>
  <cols>
    <col min="1" max="1" width="130.7109375" style="11" customWidth="1"/>
    <col min="2" max="2" width="12.7109375" style="11" customWidth="1"/>
    <col min="3" max="3" width="10.421875" style="11" customWidth="1"/>
    <col min="4" max="4" width="9.140625" style="11" customWidth="1"/>
    <col min="5" max="5" width="23.421875" style="11" customWidth="1"/>
    <col min="6" max="6" width="17.421875" style="11" customWidth="1"/>
    <col min="7" max="7" width="23.28125" style="11" customWidth="1"/>
    <col min="8" max="8" width="27.00390625" style="0" customWidth="1"/>
    <col min="9" max="9" width="28.00390625" style="0" customWidth="1"/>
    <col min="10" max="17" width="0" style="0" hidden="1" customWidth="1"/>
  </cols>
  <sheetData>
    <row r="1" spans="1:9" ht="120.75" customHeight="1">
      <c r="A1" s="1"/>
      <c r="B1" s="317"/>
      <c r="C1" s="317"/>
      <c r="D1" s="384" t="s">
        <v>356</v>
      </c>
      <c r="E1" s="384"/>
      <c r="F1" s="384"/>
      <c r="G1" s="384"/>
      <c r="H1" s="384"/>
      <c r="I1" s="384"/>
    </row>
    <row r="2" spans="1:9" ht="53.25" customHeight="1">
      <c r="A2" s="383" t="s">
        <v>344</v>
      </c>
      <c r="B2" s="383"/>
      <c r="C2" s="383"/>
      <c r="D2" s="383"/>
      <c r="E2" s="383"/>
      <c r="F2" s="383"/>
      <c r="G2" s="383"/>
      <c r="H2" s="383"/>
      <c r="I2" s="383"/>
    </row>
    <row r="3" spans="1:9" ht="19.5" customHeight="1">
      <c r="A3" s="2"/>
      <c r="B3" s="385"/>
      <c r="C3" s="385"/>
      <c r="D3" s="385"/>
      <c r="E3" s="385"/>
      <c r="F3" s="385"/>
      <c r="G3" s="2"/>
      <c r="I3" s="123" t="s">
        <v>22</v>
      </c>
    </row>
    <row r="4" spans="1:18" s="94" customFormat="1" ht="45">
      <c r="A4" s="248" t="s">
        <v>0</v>
      </c>
      <c r="B4" s="248" t="s">
        <v>1</v>
      </c>
      <c r="C4" s="248" t="s">
        <v>2</v>
      </c>
      <c r="D4" s="248" t="s">
        <v>3</v>
      </c>
      <c r="E4" s="248" t="s">
        <v>4</v>
      </c>
      <c r="F4" s="248" t="s">
        <v>5</v>
      </c>
      <c r="G4" s="248" t="s">
        <v>172</v>
      </c>
      <c r="H4" s="249" t="s">
        <v>316</v>
      </c>
      <c r="I4" s="249" t="s">
        <v>329</v>
      </c>
      <c r="J4" s="250"/>
      <c r="K4" s="250"/>
      <c r="L4" s="250"/>
      <c r="M4" s="250"/>
      <c r="N4" s="250"/>
      <c r="O4" s="250"/>
      <c r="P4" s="250"/>
      <c r="Q4" s="250"/>
      <c r="R4" s="250"/>
    </row>
    <row r="5" spans="1:18" s="98" customFormat="1" ht="23.25">
      <c r="A5" s="248">
        <v>1</v>
      </c>
      <c r="B5" s="248">
        <v>2</v>
      </c>
      <c r="C5" s="248">
        <v>3</v>
      </c>
      <c r="D5" s="248">
        <v>4</v>
      </c>
      <c r="E5" s="248">
        <v>5</v>
      </c>
      <c r="F5" s="248">
        <v>6</v>
      </c>
      <c r="G5" s="248">
        <v>7</v>
      </c>
      <c r="H5" s="251">
        <v>8</v>
      </c>
      <c r="I5" s="251">
        <v>9</v>
      </c>
      <c r="J5" s="252"/>
      <c r="K5" s="252"/>
      <c r="L5" s="252"/>
      <c r="M5" s="252"/>
      <c r="N5" s="252"/>
      <c r="O5" s="252"/>
      <c r="P5" s="252"/>
      <c r="Q5" s="252"/>
      <c r="R5" s="252"/>
    </row>
    <row r="6" spans="1:18" s="95" customFormat="1" ht="23.25">
      <c r="A6" s="279" t="s">
        <v>6</v>
      </c>
      <c r="B6" s="253" t="s">
        <v>7</v>
      </c>
      <c r="C6" s="289" t="s">
        <v>8</v>
      </c>
      <c r="D6" s="289" t="s">
        <v>9</v>
      </c>
      <c r="E6" s="92"/>
      <c r="F6" s="92"/>
      <c r="G6" s="254">
        <f>G7+G11+G32+G40</f>
        <v>0</v>
      </c>
      <c r="H6" s="255">
        <f>H7+H11+H32+H40</f>
        <v>1906.68</v>
      </c>
      <c r="I6" s="255">
        <f>I7+I11+I32+I40</f>
        <v>1844.3899999999999</v>
      </c>
      <c r="J6" s="255" t="e">
        <f aca="true" t="shared" si="0" ref="J6:Q6">J7+J13+J43</f>
        <v>#REF!</v>
      </c>
      <c r="K6" s="255" t="e">
        <f t="shared" si="0"/>
        <v>#REF!</v>
      </c>
      <c r="L6" s="255" t="e">
        <f t="shared" si="0"/>
        <v>#REF!</v>
      </c>
      <c r="M6" s="255" t="e">
        <f t="shared" si="0"/>
        <v>#REF!</v>
      </c>
      <c r="N6" s="255" t="e">
        <f t="shared" si="0"/>
        <v>#REF!</v>
      </c>
      <c r="O6" s="255" t="e">
        <f t="shared" si="0"/>
        <v>#REF!</v>
      </c>
      <c r="P6" s="255" t="e">
        <f t="shared" si="0"/>
        <v>#REF!</v>
      </c>
      <c r="Q6" s="255" t="e">
        <f t="shared" si="0"/>
        <v>#REF!</v>
      </c>
      <c r="R6" s="256"/>
    </row>
    <row r="7" spans="1:18" s="95" customFormat="1" ht="45.75" customHeight="1">
      <c r="A7" s="280" t="s">
        <v>10</v>
      </c>
      <c r="B7" s="253" t="s">
        <v>7</v>
      </c>
      <c r="C7" s="290" t="s">
        <v>8</v>
      </c>
      <c r="D7" s="290" t="s">
        <v>11</v>
      </c>
      <c r="E7" s="240"/>
      <c r="F7" s="212"/>
      <c r="G7" s="254">
        <f>G8</f>
        <v>0</v>
      </c>
      <c r="H7" s="257">
        <f>H8</f>
        <v>373.5</v>
      </c>
      <c r="I7" s="257">
        <f aca="true" t="shared" si="1" ref="H7:I9">I8</f>
        <v>373.5</v>
      </c>
      <c r="J7" s="256"/>
      <c r="K7" s="256"/>
      <c r="L7" s="256"/>
      <c r="M7" s="256"/>
      <c r="N7" s="256"/>
      <c r="O7" s="256"/>
      <c r="P7" s="256"/>
      <c r="Q7" s="256"/>
      <c r="R7" s="256"/>
    </row>
    <row r="8" spans="1:18" s="95" customFormat="1" ht="29.25" customHeight="1">
      <c r="A8" s="281" t="s">
        <v>146</v>
      </c>
      <c r="B8" s="253" t="s">
        <v>7</v>
      </c>
      <c r="C8" s="290" t="s">
        <v>8</v>
      </c>
      <c r="D8" s="290" t="s">
        <v>11</v>
      </c>
      <c r="E8" s="240" t="s">
        <v>137</v>
      </c>
      <c r="F8" s="212"/>
      <c r="G8" s="254">
        <f>G9</f>
        <v>0</v>
      </c>
      <c r="H8" s="257">
        <f>H9</f>
        <v>373.5</v>
      </c>
      <c r="I8" s="257">
        <f>I9</f>
        <v>373.5</v>
      </c>
      <c r="J8" s="256"/>
      <c r="K8" s="256"/>
      <c r="L8" s="256"/>
      <c r="M8" s="256"/>
      <c r="N8" s="256"/>
      <c r="O8" s="256"/>
      <c r="P8" s="256"/>
      <c r="Q8" s="256"/>
      <c r="R8" s="256"/>
    </row>
    <row r="9" spans="1:18" s="95" customFormat="1" ht="29.25" customHeight="1">
      <c r="A9" s="280" t="s">
        <v>148</v>
      </c>
      <c r="B9" s="259" t="s">
        <v>7</v>
      </c>
      <c r="C9" s="290" t="s">
        <v>8</v>
      </c>
      <c r="D9" s="290" t="s">
        <v>11</v>
      </c>
      <c r="E9" s="240" t="s">
        <v>318</v>
      </c>
      <c r="F9" s="212"/>
      <c r="G9" s="254">
        <f>G10</f>
        <v>0</v>
      </c>
      <c r="H9" s="257">
        <f t="shared" si="1"/>
        <v>373.5</v>
      </c>
      <c r="I9" s="257">
        <f t="shared" si="1"/>
        <v>373.5</v>
      </c>
      <c r="J9" s="256"/>
      <c r="K9" s="256"/>
      <c r="L9" s="256"/>
      <c r="M9" s="256"/>
      <c r="N9" s="256"/>
      <c r="O9" s="256"/>
      <c r="P9" s="256"/>
      <c r="Q9" s="256"/>
      <c r="R9" s="256"/>
    </row>
    <row r="10" spans="1:18" s="95" customFormat="1" ht="61.5">
      <c r="A10" s="282" t="s">
        <v>94</v>
      </c>
      <c r="B10" s="259" t="s">
        <v>7</v>
      </c>
      <c r="C10" s="291" t="s">
        <v>8</v>
      </c>
      <c r="D10" s="291" t="s">
        <v>11</v>
      </c>
      <c r="E10" s="244" t="s">
        <v>318</v>
      </c>
      <c r="F10" s="291" t="s">
        <v>95</v>
      </c>
      <c r="G10" s="260">
        <v>0</v>
      </c>
      <c r="H10" s="261">
        <v>373.5</v>
      </c>
      <c r="I10" s="261">
        <v>373.5</v>
      </c>
      <c r="J10" s="256"/>
      <c r="K10" s="256"/>
      <c r="L10" s="256"/>
      <c r="M10" s="256"/>
      <c r="N10" s="256"/>
      <c r="O10" s="256"/>
      <c r="P10" s="256"/>
      <c r="Q10" s="256"/>
      <c r="R10" s="256"/>
    </row>
    <row r="11" spans="1:18" s="95" customFormat="1" ht="60.75">
      <c r="A11" s="283" t="s">
        <v>12</v>
      </c>
      <c r="B11" s="253" t="s">
        <v>7</v>
      </c>
      <c r="C11" s="290" t="s">
        <v>8</v>
      </c>
      <c r="D11" s="290" t="s">
        <v>13</v>
      </c>
      <c r="E11" s="244"/>
      <c r="F11" s="290"/>
      <c r="G11" s="254">
        <f>G12+G18+G22</f>
        <v>0</v>
      </c>
      <c r="H11" s="262">
        <f>H12+H18+H22</f>
        <v>1277.69</v>
      </c>
      <c r="I11" s="262">
        <f>I12+I18+I22</f>
        <v>1215.3999999999999</v>
      </c>
      <c r="J11" s="256"/>
      <c r="K11" s="256"/>
      <c r="L11" s="256"/>
      <c r="M11" s="256"/>
      <c r="N11" s="256"/>
      <c r="O11" s="256"/>
      <c r="P11" s="256"/>
      <c r="Q11" s="256"/>
      <c r="R11" s="256"/>
    </row>
    <row r="12" spans="1:18" s="95" customFormat="1" ht="60.75">
      <c r="A12" s="281" t="s">
        <v>235</v>
      </c>
      <c r="B12" s="259" t="s">
        <v>7</v>
      </c>
      <c r="C12" s="292" t="s">
        <v>8</v>
      </c>
      <c r="D12" s="292" t="s">
        <v>13</v>
      </c>
      <c r="E12" s="240" t="s">
        <v>144</v>
      </c>
      <c r="F12" s="292"/>
      <c r="G12" s="254">
        <f>G13</f>
        <v>0</v>
      </c>
      <c r="H12" s="262">
        <f>H13</f>
        <v>1191.26</v>
      </c>
      <c r="I12" s="262">
        <f>I13</f>
        <v>1185.3999999999999</v>
      </c>
      <c r="J12" s="256"/>
      <c r="K12" s="256"/>
      <c r="L12" s="256"/>
      <c r="M12" s="256"/>
      <c r="N12" s="256"/>
      <c r="O12" s="256"/>
      <c r="P12" s="256"/>
      <c r="Q12" s="256"/>
      <c r="R12" s="256"/>
    </row>
    <row r="13" spans="1:18" s="95" customFormat="1" ht="40.5">
      <c r="A13" s="281" t="s">
        <v>184</v>
      </c>
      <c r="B13" s="253" t="s">
        <v>7</v>
      </c>
      <c r="C13" s="292" t="s">
        <v>8</v>
      </c>
      <c r="D13" s="292" t="s">
        <v>13</v>
      </c>
      <c r="E13" s="240" t="s">
        <v>185</v>
      </c>
      <c r="F13" s="292"/>
      <c r="G13" s="254">
        <f>G14+G23+G42</f>
        <v>0</v>
      </c>
      <c r="H13" s="255">
        <f>H14</f>
        <v>1191.26</v>
      </c>
      <c r="I13" s="255">
        <f>I14</f>
        <v>1185.3999999999999</v>
      </c>
      <c r="J13" s="255" t="e">
        <f aca="true" t="shared" si="2" ref="J13:Q13">J14+J41</f>
        <v>#REF!</v>
      </c>
      <c r="K13" s="255" t="e">
        <f t="shared" si="2"/>
        <v>#REF!</v>
      </c>
      <c r="L13" s="255" t="e">
        <f t="shared" si="2"/>
        <v>#REF!</v>
      </c>
      <c r="M13" s="255" t="e">
        <f t="shared" si="2"/>
        <v>#REF!</v>
      </c>
      <c r="N13" s="255" t="e">
        <f t="shared" si="2"/>
        <v>#REF!</v>
      </c>
      <c r="O13" s="255" t="e">
        <f t="shared" si="2"/>
        <v>#REF!</v>
      </c>
      <c r="P13" s="255" t="e">
        <f t="shared" si="2"/>
        <v>#REF!</v>
      </c>
      <c r="Q13" s="255" t="e">
        <f t="shared" si="2"/>
        <v>#REF!</v>
      </c>
      <c r="R13" s="256"/>
    </row>
    <row r="14" spans="1:18" s="95" customFormat="1" ht="30.75" customHeight="1">
      <c r="A14" s="284" t="s">
        <v>183</v>
      </c>
      <c r="B14" s="266" t="s">
        <v>7</v>
      </c>
      <c r="C14" s="293" t="s">
        <v>8</v>
      </c>
      <c r="D14" s="293" t="s">
        <v>13</v>
      </c>
      <c r="E14" s="244" t="s">
        <v>186</v>
      </c>
      <c r="F14" s="293"/>
      <c r="G14" s="260">
        <f>G15</f>
        <v>0</v>
      </c>
      <c r="H14" s="265">
        <f>H15</f>
        <v>1191.26</v>
      </c>
      <c r="I14" s="265">
        <f>I15</f>
        <v>1185.3999999999999</v>
      </c>
      <c r="J14" s="257" t="e">
        <f aca="true" t="shared" si="3" ref="J14:Q14">J15</f>
        <v>#REF!</v>
      </c>
      <c r="K14" s="257" t="e">
        <f t="shared" si="3"/>
        <v>#REF!</v>
      </c>
      <c r="L14" s="257" t="e">
        <f t="shared" si="3"/>
        <v>#REF!</v>
      </c>
      <c r="M14" s="257" t="e">
        <f t="shared" si="3"/>
        <v>#REF!</v>
      </c>
      <c r="N14" s="257" t="e">
        <f t="shared" si="3"/>
        <v>#REF!</v>
      </c>
      <c r="O14" s="257" t="e">
        <f t="shared" si="3"/>
        <v>#REF!</v>
      </c>
      <c r="P14" s="257" t="e">
        <f t="shared" si="3"/>
        <v>#REF!</v>
      </c>
      <c r="Q14" s="257" t="e">
        <f t="shared" si="3"/>
        <v>#REF!</v>
      </c>
      <c r="R14" s="256"/>
    </row>
    <row r="15" spans="1:18" s="95" customFormat="1" ht="27.75" customHeight="1">
      <c r="A15" s="284" t="s">
        <v>236</v>
      </c>
      <c r="B15" s="259" t="s">
        <v>7</v>
      </c>
      <c r="C15" s="293" t="s">
        <v>8</v>
      </c>
      <c r="D15" s="293" t="s">
        <v>13</v>
      </c>
      <c r="E15" s="9" t="s">
        <v>192</v>
      </c>
      <c r="F15" s="293"/>
      <c r="G15" s="260">
        <f>G16+G17</f>
        <v>0</v>
      </c>
      <c r="H15" s="265">
        <f>H16+H17</f>
        <v>1191.26</v>
      </c>
      <c r="I15" s="265">
        <f>I16+I17</f>
        <v>1185.3999999999999</v>
      </c>
      <c r="J15" s="257" t="e">
        <f>#REF!</f>
        <v>#REF!</v>
      </c>
      <c r="K15" s="257" t="e">
        <f>#REF!</f>
        <v>#REF!</v>
      </c>
      <c r="L15" s="257" t="e">
        <f>#REF!</f>
        <v>#REF!</v>
      </c>
      <c r="M15" s="257" t="e">
        <f>#REF!</f>
        <v>#REF!</v>
      </c>
      <c r="N15" s="257" t="e">
        <f>#REF!</f>
        <v>#REF!</v>
      </c>
      <c r="O15" s="257" t="e">
        <f>#REF!</f>
        <v>#REF!</v>
      </c>
      <c r="P15" s="257" t="e">
        <f>#REF!</f>
        <v>#REF!</v>
      </c>
      <c r="Q15" s="257" t="e">
        <f>#REF!</f>
        <v>#REF!</v>
      </c>
      <c r="R15" s="256"/>
    </row>
    <row r="16" spans="1:18" s="95" customFormat="1" ht="60.75">
      <c r="A16" s="284" t="s">
        <v>94</v>
      </c>
      <c r="B16" s="259" t="s">
        <v>7</v>
      </c>
      <c r="C16" s="293" t="s">
        <v>8</v>
      </c>
      <c r="D16" s="293" t="s">
        <v>13</v>
      </c>
      <c r="E16" s="9" t="s">
        <v>192</v>
      </c>
      <c r="F16" s="293" t="s">
        <v>95</v>
      </c>
      <c r="G16" s="260">
        <v>0</v>
      </c>
      <c r="H16" s="265">
        <v>1061.31</v>
      </c>
      <c r="I16" s="265">
        <v>1061.31</v>
      </c>
      <c r="J16" s="256"/>
      <c r="K16" s="256"/>
      <c r="L16" s="256"/>
      <c r="M16" s="256"/>
      <c r="N16" s="256"/>
      <c r="O16" s="256"/>
      <c r="P16" s="256"/>
      <c r="Q16" s="256"/>
      <c r="R16" s="256"/>
    </row>
    <row r="17" spans="1:18" s="95" customFormat="1" ht="30.75" customHeight="1">
      <c r="A17" s="284" t="s">
        <v>97</v>
      </c>
      <c r="B17" s="266" t="s">
        <v>7</v>
      </c>
      <c r="C17" s="293" t="s">
        <v>8</v>
      </c>
      <c r="D17" s="293" t="s">
        <v>13</v>
      </c>
      <c r="E17" s="9" t="s">
        <v>192</v>
      </c>
      <c r="F17" s="293" t="s">
        <v>96</v>
      </c>
      <c r="G17" s="260">
        <v>0</v>
      </c>
      <c r="H17" s="265">
        <v>129.95</v>
      </c>
      <c r="I17" s="265">
        <v>124.09</v>
      </c>
      <c r="J17" s="256"/>
      <c r="K17" s="256"/>
      <c r="L17" s="256"/>
      <c r="M17" s="256"/>
      <c r="N17" s="256"/>
      <c r="O17" s="256"/>
      <c r="P17" s="256"/>
      <c r="Q17" s="256"/>
      <c r="R17" s="256"/>
    </row>
    <row r="18" spans="1:18" s="95" customFormat="1" ht="60.75">
      <c r="A18" s="281" t="s">
        <v>208</v>
      </c>
      <c r="B18" s="264" t="s">
        <v>7</v>
      </c>
      <c r="C18" s="292" t="s">
        <v>8</v>
      </c>
      <c r="D18" s="292" t="s">
        <v>13</v>
      </c>
      <c r="E18" s="16" t="s">
        <v>212</v>
      </c>
      <c r="F18" s="292"/>
      <c r="G18" s="254">
        <f>G19</f>
        <v>0</v>
      </c>
      <c r="H18" s="257">
        <v>0</v>
      </c>
      <c r="I18" s="257">
        <v>0</v>
      </c>
      <c r="J18" s="256"/>
      <c r="K18" s="256"/>
      <c r="L18" s="256"/>
      <c r="M18" s="256"/>
      <c r="N18" s="256"/>
      <c r="O18" s="256"/>
      <c r="P18" s="256"/>
      <c r="Q18" s="256"/>
      <c r="R18" s="256"/>
    </row>
    <row r="19" spans="1:18" s="95" customFormat="1" ht="30.75" customHeight="1">
      <c r="A19" s="284" t="s">
        <v>206</v>
      </c>
      <c r="B19" s="266" t="s">
        <v>7</v>
      </c>
      <c r="C19" s="293" t="s">
        <v>8</v>
      </c>
      <c r="D19" s="293" t="s">
        <v>13</v>
      </c>
      <c r="E19" s="9" t="s">
        <v>215</v>
      </c>
      <c r="F19" s="293"/>
      <c r="G19" s="260">
        <f>G20</f>
        <v>0</v>
      </c>
      <c r="H19" s="265">
        <f>H20</f>
        <v>0</v>
      </c>
      <c r="I19" s="265">
        <f>I20</f>
        <v>0</v>
      </c>
      <c r="J19" s="256"/>
      <c r="K19" s="256"/>
      <c r="L19" s="256"/>
      <c r="M19" s="256"/>
      <c r="N19" s="256"/>
      <c r="O19" s="256"/>
      <c r="P19" s="256"/>
      <c r="Q19" s="256"/>
      <c r="R19" s="256"/>
    </row>
    <row r="20" spans="1:18" s="95" customFormat="1" ht="29.25" customHeight="1">
      <c r="A20" s="284" t="s">
        <v>207</v>
      </c>
      <c r="B20" s="266" t="s">
        <v>7</v>
      </c>
      <c r="C20" s="293" t="s">
        <v>8</v>
      </c>
      <c r="D20" s="293" t="s">
        <v>13</v>
      </c>
      <c r="E20" s="9" t="s">
        <v>215</v>
      </c>
      <c r="F20" s="293"/>
      <c r="G20" s="260">
        <f>G21</f>
        <v>0</v>
      </c>
      <c r="H20" s="265">
        <f>H21</f>
        <v>0</v>
      </c>
      <c r="I20" s="265">
        <f>I21</f>
        <v>0</v>
      </c>
      <c r="J20" s="256"/>
      <c r="K20" s="256"/>
      <c r="L20" s="256"/>
      <c r="M20" s="256"/>
      <c r="N20" s="256"/>
      <c r="O20" s="256"/>
      <c r="P20" s="256"/>
      <c r="Q20" s="256"/>
      <c r="R20" s="256"/>
    </row>
    <row r="21" spans="1:18" s="95" customFormat="1" ht="29.25" customHeight="1">
      <c r="A21" s="284" t="s">
        <v>97</v>
      </c>
      <c r="B21" s="266" t="s">
        <v>7</v>
      </c>
      <c r="C21" s="293" t="s">
        <v>8</v>
      </c>
      <c r="D21" s="293" t="s">
        <v>13</v>
      </c>
      <c r="E21" s="9" t="s">
        <v>215</v>
      </c>
      <c r="F21" s="293" t="s">
        <v>96</v>
      </c>
      <c r="G21" s="260">
        <v>0</v>
      </c>
      <c r="H21" s="265">
        <v>0</v>
      </c>
      <c r="I21" s="265">
        <v>0</v>
      </c>
      <c r="J21" s="256"/>
      <c r="K21" s="256"/>
      <c r="L21" s="256"/>
      <c r="M21" s="256"/>
      <c r="N21" s="256"/>
      <c r="O21" s="256"/>
      <c r="P21" s="256"/>
      <c r="Q21" s="256"/>
      <c r="R21" s="256"/>
    </row>
    <row r="22" spans="1:18" s="95" customFormat="1" ht="66.75" customHeight="1">
      <c r="A22" s="281" t="s">
        <v>237</v>
      </c>
      <c r="B22" s="264" t="s">
        <v>7</v>
      </c>
      <c r="C22" s="292" t="s">
        <v>8</v>
      </c>
      <c r="D22" s="292" t="s">
        <v>13</v>
      </c>
      <c r="E22" s="16" t="s">
        <v>189</v>
      </c>
      <c r="F22" s="292"/>
      <c r="G22" s="254">
        <f>G23+G28</f>
        <v>0</v>
      </c>
      <c r="H22" s="257">
        <f>H23+H28</f>
        <v>86.43</v>
      </c>
      <c r="I22" s="257">
        <f>I23+I28</f>
        <v>30</v>
      </c>
      <c r="J22" s="256"/>
      <c r="K22" s="256"/>
      <c r="L22" s="256"/>
      <c r="M22" s="256"/>
      <c r="N22" s="256"/>
      <c r="O22" s="256"/>
      <c r="P22" s="256"/>
      <c r="Q22" s="256"/>
      <c r="R22" s="256"/>
    </row>
    <row r="23" spans="1:18" s="95" customFormat="1" ht="40.5">
      <c r="A23" s="284" t="s">
        <v>188</v>
      </c>
      <c r="B23" s="268" t="s">
        <v>7</v>
      </c>
      <c r="C23" s="293" t="s">
        <v>8</v>
      </c>
      <c r="D23" s="293" t="s">
        <v>13</v>
      </c>
      <c r="E23" s="9" t="s">
        <v>214</v>
      </c>
      <c r="F23" s="293"/>
      <c r="G23" s="260">
        <f>G24+G26</f>
        <v>0</v>
      </c>
      <c r="H23" s="265">
        <f>SUM(H26+H24)</f>
        <v>86.43</v>
      </c>
      <c r="I23" s="265">
        <f>SUM(I26+I24)</f>
        <v>30</v>
      </c>
      <c r="J23" s="256"/>
      <c r="K23" s="256"/>
      <c r="L23" s="256"/>
      <c r="M23" s="256"/>
      <c r="N23" s="256"/>
      <c r="O23" s="256"/>
      <c r="P23" s="256"/>
      <c r="Q23" s="256"/>
      <c r="R23" s="256"/>
    </row>
    <row r="24" spans="1:18" s="95" customFormat="1" ht="30.75" customHeight="1">
      <c r="A24" s="284" t="s">
        <v>143</v>
      </c>
      <c r="B24" s="268" t="s">
        <v>7</v>
      </c>
      <c r="C24" s="293" t="s">
        <v>8</v>
      </c>
      <c r="D24" s="293" t="s">
        <v>13</v>
      </c>
      <c r="E24" s="9" t="s">
        <v>213</v>
      </c>
      <c r="F24" s="293"/>
      <c r="G24" s="260">
        <f>G25</f>
        <v>0</v>
      </c>
      <c r="H24" s="265">
        <v>30</v>
      </c>
      <c r="I24" s="265">
        <f>I25+I26</f>
        <v>30</v>
      </c>
      <c r="J24" s="256"/>
      <c r="K24" s="256"/>
      <c r="L24" s="256"/>
      <c r="M24" s="256"/>
      <c r="N24" s="256"/>
      <c r="O24" s="256"/>
      <c r="P24" s="256"/>
      <c r="Q24" s="256"/>
      <c r="R24" s="256"/>
    </row>
    <row r="25" spans="1:18" s="95" customFormat="1" ht="29.25" customHeight="1">
      <c r="A25" s="284" t="s">
        <v>97</v>
      </c>
      <c r="B25" s="268" t="s">
        <v>7</v>
      </c>
      <c r="C25" s="293" t="s">
        <v>8</v>
      </c>
      <c r="D25" s="293" t="s">
        <v>13</v>
      </c>
      <c r="E25" s="9" t="s">
        <v>213</v>
      </c>
      <c r="F25" s="293" t="s">
        <v>96</v>
      </c>
      <c r="G25" s="260">
        <v>0</v>
      </c>
      <c r="H25" s="265">
        <v>30</v>
      </c>
      <c r="I25" s="265">
        <v>30</v>
      </c>
      <c r="J25" s="256"/>
      <c r="K25" s="256"/>
      <c r="L25" s="256"/>
      <c r="M25" s="256"/>
      <c r="N25" s="256"/>
      <c r="O25" s="256"/>
      <c r="P25" s="256"/>
      <c r="Q25" s="256"/>
      <c r="R25" s="256"/>
    </row>
    <row r="26" spans="1:18" s="95" customFormat="1" ht="23.25">
      <c r="A26" s="284" t="s">
        <v>105</v>
      </c>
      <c r="B26" s="268" t="s">
        <v>7</v>
      </c>
      <c r="C26" s="293" t="s">
        <v>8</v>
      </c>
      <c r="D26" s="293" t="s">
        <v>13</v>
      </c>
      <c r="E26" s="9" t="s">
        <v>213</v>
      </c>
      <c r="F26" s="293"/>
      <c r="G26" s="260">
        <f>G27</f>
        <v>0</v>
      </c>
      <c r="H26" s="265">
        <f>H27</f>
        <v>56.43</v>
      </c>
      <c r="I26" s="265">
        <f>I27</f>
        <v>0</v>
      </c>
      <c r="J26" s="256"/>
      <c r="K26" s="256"/>
      <c r="L26" s="256"/>
      <c r="M26" s="256"/>
      <c r="N26" s="256"/>
      <c r="O26" s="256"/>
      <c r="P26" s="256"/>
      <c r="Q26" s="256"/>
      <c r="R26" s="256"/>
    </row>
    <row r="27" spans="1:18" s="95" customFormat="1" ht="32.25" customHeight="1">
      <c r="A27" s="284" t="s">
        <v>32</v>
      </c>
      <c r="B27" s="258" t="s">
        <v>7</v>
      </c>
      <c r="C27" s="293" t="s">
        <v>8</v>
      </c>
      <c r="D27" s="293" t="s">
        <v>13</v>
      </c>
      <c r="E27" s="9" t="s">
        <v>213</v>
      </c>
      <c r="F27" s="293" t="s">
        <v>104</v>
      </c>
      <c r="G27" s="260">
        <v>0</v>
      </c>
      <c r="H27" s="295">
        <v>56.43</v>
      </c>
      <c r="I27" s="295">
        <v>0</v>
      </c>
      <c r="J27" s="256"/>
      <c r="K27" s="256"/>
      <c r="L27" s="256"/>
      <c r="M27" s="256"/>
      <c r="N27" s="256"/>
      <c r="O27" s="256"/>
      <c r="P27" s="256"/>
      <c r="Q27" s="256"/>
      <c r="R27" s="256"/>
    </row>
    <row r="28" spans="1:18" s="95" customFormat="1" ht="43.5" customHeight="1">
      <c r="A28" s="284" t="s">
        <v>190</v>
      </c>
      <c r="B28" s="258" t="s">
        <v>7</v>
      </c>
      <c r="C28" s="293" t="s">
        <v>8</v>
      </c>
      <c r="D28" s="293" t="s">
        <v>13</v>
      </c>
      <c r="E28" s="9" t="s">
        <v>245</v>
      </c>
      <c r="F28" s="293"/>
      <c r="G28" s="260">
        <f aca="true" t="shared" si="4" ref="G28:I29">G29</f>
        <v>0</v>
      </c>
      <c r="H28" s="265">
        <f t="shared" si="4"/>
        <v>0</v>
      </c>
      <c r="I28" s="265">
        <f t="shared" si="4"/>
        <v>0</v>
      </c>
      <c r="J28" s="256"/>
      <c r="K28" s="256"/>
      <c r="L28" s="256"/>
      <c r="M28" s="256"/>
      <c r="N28" s="256"/>
      <c r="O28" s="256"/>
      <c r="P28" s="256"/>
      <c r="Q28" s="256"/>
      <c r="R28" s="256"/>
    </row>
    <row r="29" spans="1:18" s="95" customFormat="1" ht="23.25">
      <c r="A29" s="284" t="s">
        <v>191</v>
      </c>
      <c r="B29" s="266" t="s">
        <v>7</v>
      </c>
      <c r="C29" s="291" t="s">
        <v>8</v>
      </c>
      <c r="D29" s="291" t="s">
        <v>13</v>
      </c>
      <c r="E29" s="9" t="s">
        <v>246</v>
      </c>
      <c r="F29" s="293"/>
      <c r="G29" s="260">
        <f t="shared" si="4"/>
        <v>0</v>
      </c>
      <c r="H29" s="261">
        <f>H30+H31</f>
        <v>0</v>
      </c>
      <c r="I29" s="261">
        <f>I30+I31</f>
        <v>0</v>
      </c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18" s="95" customFormat="1" ht="21.75" customHeight="1">
      <c r="A30" s="284" t="s">
        <v>97</v>
      </c>
      <c r="B30" s="266" t="s">
        <v>7</v>
      </c>
      <c r="C30" s="291" t="s">
        <v>8</v>
      </c>
      <c r="D30" s="291" t="s">
        <v>13</v>
      </c>
      <c r="E30" s="9" t="s">
        <v>246</v>
      </c>
      <c r="F30" s="293" t="s">
        <v>99</v>
      </c>
      <c r="G30" s="260">
        <v>0</v>
      </c>
      <c r="H30" s="261">
        <v>0</v>
      </c>
      <c r="I30" s="261">
        <v>0</v>
      </c>
      <c r="J30" s="256"/>
      <c r="K30" s="256"/>
      <c r="L30" s="256"/>
      <c r="M30" s="256"/>
      <c r="N30" s="256"/>
      <c r="O30" s="256"/>
      <c r="P30" s="256"/>
      <c r="Q30" s="256"/>
      <c r="R30" s="256"/>
    </row>
    <row r="31" spans="1:18" s="95" customFormat="1" ht="34.5" customHeight="1">
      <c r="A31" s="284" t="s">
        <v>97</v>
      </c>
      <c r="B31" s="266" t="s">
        <v>7</v>
      </c>
      <c r="C31" s="291" t="s">
        <v>8</v>
      </c>
      <c r="D31" s="291" t="s">
        <v>13</v>
      </c>
      <c r="E31" s="9" t="s">
        <v>246</v>
      </c>
      <c r="F31" s="293" t="s">
        <v>96</v>
      </c>
      <c r="G31" s="260">
        <v>0</v>
      </c>
      <c r="H31" s="261">
        <v>0</v>
      </c>
      <c r="I31" s="261">
        <v>0</v>
      </c>
      <c r="J31" s="256"/>
      <c r="K31" s="256"/>
      <c r="L31" s="256"/>
      <c r="M31" s="256"/>
      <c r="N31" s="256"/>
      <c r="O31" s="256"/>
      <c r="P31" s="256"/>
      <c r="Q31" s="256"/>
      <c r="R31" s="256"/>
    </row>
    <row r="32" spans="1:18" s="95" customFormat="1" ht="21.75" customHeight="1">
      <c r="A32" s="283" t="s">
        <v>14</v>
      </c>
      <c r="B32" s="264" t="s">
        <v>7</v>
      </c>
      <c r="C32" s="290" t="s">
        <v>8</v>
      </c>
      <c r="D32" s="290" t="s">
        <v>15</v>
      </c>
      <c r="E32" s="240"/>
      <c r="F32" s="290"/>
      <c r="G32" s="254">
        <f>G33</f>
        <v>0</v>
      </c>
      <c r="H32" s="262">
        <f>H33</f>
        <v>10</v>
      </c>
      <c r="I32" s="262">
        <f>I33</f>
        <v>10</v>
      </c>
      <c r="J32" s="256"/>
      <c r="K32" s="256"/>
      <c r="L32" s="256"/>
      <c r="M32" s="256"/>
      <c r="N32" s="256"/>
      <c r="O32" s="256"/>
      <c r="P32" s="256"/>
      <c r="Q32" s="256"/>
      <c r="R32" s="256"/>
    </row>
    <row r="33" spans="1:18" s="95" customFormat="1" ht="48" customHeight="1">
      <c r="A33" s="281" t="s">
        <v>238</v>
      </c>
      <c r="B33" s="264" t="s">
        <v>7</v>
      </c>
      <c r="C33" s="292" t="s">
        <v>8</v>
      </c>
      <c r="D33" s="292" t="s">
        <v>15</v>
      </c>
      <c r="E33" s="16" t="s">
        <v>199</v>
      </c>
      <c r="F33" s="292"/>
      <c r="G33" s="254">
        <f>G34+G37</f>
        <v>0</v>
      </c>
      <c r="H33" s="262">
        <f>H34+H37</f>
        <v>10</v>
      </c>
      <c r="I33" s="262">
        <f>I34+I37</f>
        <v>10</v>
      </c>
      <c r="J33" s="256"/>
      <c r="K33" s="256"/>
      <c r="L33" s="256"/>
      <c r="M33" s="256"/>
      <c r="N33" s="256"/>
      <c r="O33" s="256"/>
      <c r="P33" s="256"/>
      <c r="Q33" s="256"/>
      <c r="R33" s="256"/>
    </row>
    <row r="34" spans="1:18" s="95" customFormat="1" ht="45" customHeight="1">
      <c r="A34" s="284" t="s">
        <v>218</v>
      </c>
      <c r="B34" s="266" t="s">
        <v>7</v>
      </c>
      <c r="C34" s="293" t="s">
        <v>8</v>
      </c>
      <c r="D34" s="293" t="s">
        <v>15</v>
      </c>
      <c r="E34" s="9" t="s">
        <v>319</v>
      </c>
      <c r="F34" s="293"/>
      <c r="G34" s="260">
        <f>G35+G38</f>
        <v>0</v>
      </c>
      <c r="H34" s="261">
        <f>H35</f>
        <v>5</v>
      </c>
      <c r="I34" s="261">
        <f>I35</f>
        <v>5</v>
      </c>
      <c r="J34" s="256"/>
      <c r="K34" s="256"/>
      <c r="L34" s="256"/>
      <c r="M34" s="256"/>
      <c r="N34" s="256"/>
      <c r="O34" s="256"/>
      <c r="P34" s="256"/>
      <c r="Q34" s="256"/>
      <c r="R34" s="256"/>
    </row>
    <row r="35" spans="1:18" s="95" customFormat="1" ht="41.25" customHeight="1">
      <c r="A35" s="285" t="s">
        <v>203</v>
      </c>
      <c r="B35" s="266" t="s">
        <v>7</v>
      </c>
      <c r="C35" s="293" t="s">
        <v>8</v>
      </c>
      <c r="D35" s="293" t="s">
        <v>15</v>
      </c>
      <c r="E35" s="9" t="s">
        <v>319</v>
      </c>
      <c r="F35" s="293"/>
      <c r="G35" s="260">
        <f>G36</f>
        <v>0</v>
      </c>
      <c r="H35" s="261">
        <f>H36</f>
        <v>5</v>
      </c>
      <c r="I35" s="261">
        <f>I36</f>
        <v>5</v>
      </c>
      <c r="J35" s="256"/>
      <c r="K35" s="256"/>
      <c r="L35" s="256"/>
      <c r="M35" s="256"/>
      <c r="N35" s="256"/>
      <c r="O35" s="256"/>
      <c r="P35" s="256"/>
      <c r="Q35" s="256"/>
      <c r="R35" s="256"/>
    </row>
    <row r="36" spans="1:18" s="95" customFormat="1" ht="21.75" customHeight="1">
      <c r="A36" s="285" t="s">
        <v>98</v>
      </c>
      <c r="B36" s="266" t="s">
        <v>7</v>
      </c>
      <c r="C36" s="293" t="s">
        <v>8</v>
      </c>
      <c r="D36" s="293" t="s">
        <v>15</v>
      </c>
      <c r="E36" s="9" t="s">
        <v>319</v>
      </c>
      <c r="F36" s="293" t="s">
        <v>99</v>
      </c>
      <c r="G36" s="260">
        <v>0</v>
      </c>
      <c r="H36" s="261">
        <v>5</v>
      </c>
      <c r="I36" s="261">
        <v>5</v>
      </c>
      <c r="J36" s="256"/>
      <c r="K36" s="256"/>
      <c r="L36" s="256"/>
      <c r="M36" s="256"/>
      <c r="N36" s="256"/>
      <c r="O36" s="256"/>
      <c r="P36" s="256"/>
      <c r="Q36" s="256"/>
      <c r="R36" s="256"/>
    </row>
    <row r="37" spans="1:18" s="95" customFormat="1" ht="31.5" customHeight="1">
      <c r="A37" s="285" t="s">
        <v>200</v>
      </c>
      <c r="B37" s="266" t="s">
        <v>7</v>
      </c>
      <c r="C37" s="293" t="s">
        <v>8</v>
      </c>
      <c r="D37" s="293" t="s">
        <v>15</v>
      </c>
      <c r="E37" s="9" t="s">
        <v>320</v>
      </c>
      <c r="F37" s="293"/>
      <c r="G37" s="260">
        <f aca="true" t="shared" si="5" ref="G37:I38">G38</f>
        <v>0</v>
      </c>
      <c r="H37" s="261">
        <f t="shared" si="5"/>
        <v>5</v>
      </c>
      <c r="I37" s="261">
        <f t="shared" si="5"/>
        <v>5</v>
      </c>
      <c r="J37" s="256"/>
      <c r="K37" s="256"/>
      <c r="L37" s="256"/>
      <c r="M37" s="256"/>
      <c r="N37" s="256"/>
      <c r="O37" s="256"/>
      <c r="P37" s="256"/>
      <c r="Q37" s="256"/>
      <c r="R37" s="256"/>
    </row>
    <row r="38" spans="1:18" s="95" customFormat="1" ht="51" customHeight="1">
      <c r="A38" s="285" t="s">
        <v>201</v>
      </c>
      <c r="B38" s="266" t="s">
        <v>7</v>
      </c>
      <c r="C38" s="293" t="s">
        <v>8</v>
      </c>
      <c r="D38" s="293" t="s">
        <v>15</v>
      </c>
      <c r="E38" s="9" t="s">
        <v>320</v>
      </c>
      <c r="F38" s="293"/>
      <c r="G38" s="260">
        <f t="shared" si="5"/>
        <v>0</v>
      </c>
      <c r="H38" s="261">
        <f t="shared" si="5"/>
        <v>5</v>
      </c>
      <c r="I38" s="261">
        <f t="shared" si="5"/>
        <v>5</v>
      </c>
      <c r="J38" s="256"/>
      <c r="K38" s="256"/>
      <c r="L38" s="256"/>
      <c r="M38" s="256"/>
      <c r="N38" s="256"/>
      <c r="O38" s="256"/>
      <c r="P38" s="256"/>
      <c r="Q38" s="256"/>
      <c r="R38" s="256"/>
    </row>
    <row r="39" spans="1:18" s="95" customFormat="1" ht="21.75" customHeight="1">
      <c r="A39" s="285" t="s">
        <v>98</v>
      </c>
      <c r="B39" s="266" t="s">
        <v>7</v>
      </c>
      <c r="C39" s="293" t="s">
        <v>8</v>
      </c>
      <c r="D39" s="293" t="s">
        <v>15</v>
      </c>
      <c r="E39" s="9" t="s">
        <v>320</v>
      </c>
      <c r="F39" s="293" t="s">
        <v>99</v>
      </c>
      <c r="G39" s="260">
        <v>0</v>
      </c>
      <c r="H39" s="261">
        <v>5</v>
      </c>
      <c r="I39" s="261">
        <v>5</v>
      </c>
      <c r="J39" s="256"/>
      <c r="K39" s="256"/>
      <c r="L39" s="256"/>
      <c r="M39" s="256"/>
      <c r="N39" s="256"/>
      <c r="O39" s="256"/>
      <c r="P39" s="256"/>
      <c r="Q39" s="256"/>
      <c r="R39" s="256"/>
    </row>
    <row r="40" spans="1:18" s="95" customFormat="1" ht="27.75" customHeight="1">
      <c r="A40" s="281" t="s">
        <v>239</v>
      </c>
      <c r="B40" s="264" t="s">
        <v>7</v>
      </c>
      <c r="C40" s="292" t="s">
        <v>8</v>
      </c>
      <c r="D40" s="292" t="s">
        <v>155</v>
      </c>
      <c r="E40" s="16"/>
      <c r="F40" s="292"/>
      <c r="G40" s="254">
        <f>G41+G48+G51</f>
        <v>0</v>
      </c>
      <c r="H40" s="255">
        <f>H41+H48+H51</f>
        <v>245.49</v>
      </c>
      <c r="I40" s="255">
        <f>I41+I48+I51</f>
        <v>245.49</v>
      </c>
      <c r="J40" s="256"/>
      <c r="K40" s="256"/>
      <c r="L40" s="256"/>
      <c r="M40" s="256"/>
      <c r="N40" s="256"/>
      <c r="O40" s="256"/>
      <c r="P40" s="256"/>
      <c r="Q40" s="256"/>
      <c r="R40" s="256"/>
    </row>
    <row r="41" spans="1:18" s="95" customFormat="1" ht="37.5" customHeight="1">
      <c r="A41" s="285" t="s">
        <v>240</v>
      </c>
      <c r="B41" s="266" t="s">
        <v>7</v>
      </c>
      <c r="C41" s="291" t="s">
        <v>8</v>
      </c>
      <c r="D41" s="291" t="s">
        <v>155</v>
      </c>
      <c r="E41" s="9" t="s">
        <v>194</v>
      </c>
      <c r="F41" s="291"/>
      <c r="G41" s="260">
        <f>G42+G45</f>
        <v>0</v>
      </c>
      <c r="H41" s="261">
        <f>H42+H45</f>
        <v>15</v>
      </c>
      <c r="I41" s="261">
        <f>I42+I45</f>
        <v>15</v>
      </c>
      <c r="J41" s="262">
        <f aca="true" t="shared" si="6" ref="J41:Q41">J42+J44+J71</f>
        <v>0</v>
      </c>
      <c r="K41" s="262">
        <f t="shared" si="6"/>
        <v>0</v>
      </c>
      <c r="L41" s="262">
        <f t="shared" si="6"/>
        <v>0</v>
      </c>
      <c r="M41" s="262">
        <f t="shared" si="6"/>
        <v>0</v>
      </c>
      <c r="N41" s="262">
        <f t="shared" si="6"/>
        <v>0</v>
      </c>
      <c r="O41" s="262">
        <f t="shared" si="6"/>
        <v>0</v>
      </c>
      <c r="P41" s="262">
        <f t="shared" si="6"/>
        <v>0</v>
      </c>
      <c r="Q41" s="262">
        <f t="shared" si="6"/>
        <v>0</v>
      </c>
      <c r="R41" s="256"/>
    </row>
    <row r="42" spans="1:18" s="95" customFormat="1" ht="26.25" customHeight="1">
      <c r="A42" s="285" t="s">
        <v>193</v>
      </c>
      <c r="B42" s="266" t="s">
        <v>7</v>
      </c>
      <c r="C42" s="291" t="s">
        <v>8</v>
      </c>
      <c r="D42" s="291" t="s">
        <v>155</v>
      </c>
      <c r="E42" s="9" t="s">
        <v>222</v>
      </c>
      <c r="F42" s="291"/>
      <c r="G42" s="260">
        <f>G43+G44</f>
        <v>0</v>
      </c>
      <c r="H42" s="270">
        <v>5</v>
      </c>
      <c r="I42" s="270">
        <v>5</v>
      </c>
      <c r="J42" s="256"/>
      <c r="K42" s="256"/>
      <c r="L42" s="256"/>
      <c r="M42" s="256"/>
      <c r="N42" s="256"/>
      <c r="O42" s="256"/>
      <c r="P42" s="256"/>
      <c r="Q42" s="256"/>
      <c r="R42" s="256"/>
    </row>
    <row r="43" spans="1:18" s="95" customFormat="1" ht="60.75">
      <c r="A43" s="285" t="s">
        <v>94</v>
      </c>
      <c r="B43" s="266" t="s">
        <v>7</v>
      </c>
      <c r="C43" s="291" t="s">
        <v>8</v>
      </c>
      <c r="D43" s="291" t="s">
        <v>155</v>
      </c>
      <c r="E43" s="9" t="s">
        <v>222</v>
      </c>
      <c r="F43" s="291" t="s">
        <v>95</v>
      </c>
      <c r="G43" s="260">
        <v>0</v>
      </c>
      <c r="H43" s="265">
        <v>0</v>
      </c>
      <c r="I43" s="265">
        <v>0</v>
      </c>
      <c r="J43" s="256"/>
      <c r="K43" s="256"/>
      <c r="L43" s="256"/>
      <c r="M43" s="256"/>
      <c r="N43" s="256"/>
      <c r="O43" s="256"/>
      <c r="P43" s="256"/>
      <c r="Q43" s="256"/>
      <c r="R43" s="256"/>
    </row>
    <row r="44" spans="1:18" s="95" customFormat="1" ht="40.5" customHeight="1">
      <c r="A44" s="285" t="s">
        <v>97</v>
      </c>
      <c r="B44" s="259" t="s">
        <v>7</v>
      </c>
      <c r="C44" s="291" t="s">
        <v>8</v>
      </c>
      <c r="D44" s="291" t="s">
        <v>155</v>
      </c>
      <c r="E44" s="9" t="s">
        <v>222</v>
      </c>
      <c r="F44" s="291" t="s">
        <v>96</v>
      </c>
      <c r="G44" s="260">
        <v>0</v>
      </c>
      <c r="H44" s="270">
        <v>5</v>
      </c>
      <c r="I44" s="270">
        <v>5</v>
      </c>
      <c r="J44" s="256"/>
      <c r="K44" s="256"/>
      <c r="L44" s="256"/>
      <c r="M44" s="256"/>
      <c r="N44" s="256"/>
      <c r="O44" s="256"/>
      <c r="P44" s="256"/>
      <c r="Q44" s="256"/>
      <c r="R44" s="256"/>
    </row>
    <row r="45" spans="1:18" s="95" customFormat="1" ht="48" customHeight="1">
      <c r="A45" s="285" t="s">
        <v>195</v>
      </c>
      <c r="B45" s="259" t="s">
        <v>7</v>
      </c>
      <c r="C45" s="293" t="s">
        <v>8</v>
      </c>
      <c r="D45" s="293" t="s">
        <v>155</v>
      </c>
      <c r="E45" s="9" t="s">
        <v>219</v>
      </c>
      <c r="F45" s="293"/>
      <c r="G45" s="260">
        <f>G46</f>
        <v>0</v>
      </c>
      <c r="H45" s="270">
        <v>10</v>
      </c>
      <c r="I45" s="270">
        <v>10</v>
      </c>
      <c r="J45" s="256"/>
      <c r="K45" s="256"/>
      <c r="L45" s="256"/>
      <c r="M45" s="256"/>
      <c r="N45" s="256"/>
      <c r="O45" s="256"/>
      <c r="P45" s="256"/>
      <c r="Q45" s="256"/>
      <c r="R45" s="256"/>
    </row>
    <row r="46" spans="1:18" s="95" customFormat="1" ht="60.75">
      <c r="A46" s="285" t="s">
        <v>94</v>
      </c>
      <c r="B46" s="259" t="s">
        <v>7</v>
      </c>
      <c r="C46" s="293" t="s">
        <v>8</v>
      </c>
      <c r="D46" s="293" t="s">
        <v>155</v>
      </c>
      <c r="E46" s="9" t="s">
        <v>219</v>
      </c>
      <c r="F46" s="293" t="s">
        <v>95</v>
      </c>
      <c r="G46" s="260">
        <f>G47</f>
        <v>0</v>
      </c>
      <c r="H46" s="270">
        <v>0</v>
      </c>
      <c r="I46" s="270">
        <v>0</v>
      </c>
      <c r="J46" s="256"/>
      <c r="K46" s="256"/>
      <c r="L46" s="256"/>
      <c r="M46" s="256"/>
      <c r="N46" s="256"/>
      <c r="O46" s="256"/>
      <c r="P46" s="256"/>
      <c r="Q46" s="256"/>
      <c r="R46" s="256"/>
    </row>
    <row r="47" spans="1:18" s="95" customFormat="1" ht="23.25">
      <c r="A47" s="285" t="s">
        <v>97</v>
      </c>
      <c r="B47" s="259" t="s">
        <v>7</v>
      </c>
      <c r="C47" s="293" t="s">
        <v>8</v>
      </c>
      <c r="D47" s="293" t="s">
        <v>155</v>
      </c>
      <c r="E47" s="9" t="s">
        <v>219</v>
      </c>
      <c r="F47" s="293" t="s">
        <v>96</v>
      </c>
      <c r="G47" s="260">
        <v>0</v>
      </c>
      <c r="H47" s="270">
        <v>10</v>
      </c>
      <c r="I47" s="270">
        <v>10</v>
      </c>
      <c r="J47" s="256"/>
      <c r="K47" s="256"/>
      <c r="L47" s="256"/>
      <c r="M47" s="256"/>
      <c r="N47" s="256"/>
      <c r="O47" s="256"/>
      <c r="P47" s="256"/>
      <c r="Q47" s="256"/>
      <c r="R47" s="256"/>
    </row>
    <row r="48" spans="1:18" s="95" customFormat="1" ht="51.75" customHeight="1">
      <c r="A48" s="286" t="s">
        <v>238</v>
      </c>
      <c r="B48" s="267" t="s">
        <v>7</v>
      </c>
      <c r="C48" s="292" t="s">
        <v>8</v>
      </c>
      <c r="D48" s="292" t="s">
        <v>155</v>
      </c>
      <c r="E48" s="16" t="s">
        <v>199</v>
      </c>
      <c r="F48" s="292"/>
      <c r="G48" s="254">
        <f aca="true" t="shared" si="7" ref="G48:I49">G49</f>
        <v>0</v>
      </c>
      <c r="H48" s="255">
        <f t="shared" si="7"/>
        <v>10</v>
      </c>
      <c r="I48" s="255">
        <f t="shared" si="7"/>
        <v>10</v>
      </c>
      <c r="J48" s="256"/>
      <c r="K48" s="256"/>
      <c r="L48" s="256"/>
      <c r="M48" s="256"/>
      <c r="N48" s="256"/>
      <c r="O48" s="256"/>
      <c r="P48" s="256"/>
      <c r="Q48" s="256"/>
      <c r="R48" s="256"/>
    </row>
    <row r="49" spans="1:18" s="95" customFormat="1" ht="40.5">
      <c r="A49" s="285" t="s">
        <v>197</v>
      </c>
      <c r="B49" s="268" t="s">
        <v>7</v>
      </c>
      <c r="C49" s="293" t="s">
        <v>8</v>
      </c>
      <c r="D49" s="293" t="s">
        <v>155</v>
      </c>
      <c r="E49" s="9" t="s">
        <v>321</v>
      </c>
      <c r="F49" s="293"/>
      <c r="G49" s="260">
        <f t="shared" si="7"/>
        <v>0</v>
      </c>
      <c r="H49" s="270">
        <f t="shared" si="7"/>
        <v>10</v>
      </c>
      <c r="I49" s="270">
        <f t="shared" si="7"/>
        <v>10</v>
      </c>
      <c r="J49" s="256"/>
      <c r="K49" s="256"/>
      <c r="L49" s="256"/>
      <c r="M49" s="256"/>
      <c r="N49" s="256"/>
      <c r="O49" s="256"/>
      <c r="P49" s="256"/>
      <c r="Q49" s="256"/>
      <c r="R49" s="256"/>
    </row>
    <row r="50" spans="1:18" s="95" customFormat="1" ht="33" customHeight="1">
      <c r="A50" s="285" t="s">
        <v>97</v>
      </c>
      <c r="B50" s="268" t="s">
        <v>7</v>
      </c>
      <c r="C50" s="293" t="s">
        <v>8</v>
      </c>
      <c r="D50" s="293" t="s">
        <v>155</v>
      </c>
      <c r="E50" s="9" t="s">
        <v>321</v>
      </c>
      <c r="F50" s="293" t="s">
        <v>96</v>
      </c>
      <c r="G50" s="260">
        <v>0</v>
      </c>
      <c r="H50" s="270">
        <v>10</v>
      </c>
      <c r="I50" s="270">
        <v>10</v>
      </c>
      <c r="J50" s="256"/>
      <c r="K50" s="256"/>
      <c r="L50" s="256"/>
      <c r="M50" s="256"/>
      <c r="N50" s="256"/>
      <c r="O50" s="256"/>
      <c r="P50" s="256"/>
      <c r="Q50" s="256"/>
      <c r="R50" s="256"/>
    </row>
    <row r="51" spans="1:18" s="95" customFormat="1" ht="60.75">
      <c r="A51" s="281" t="s">
        <v>208</v>
      </c>
      <c r="B51" s="267" t="s">
        <v>7</v>
      </c>
      <c r="C51" s="292" t="s">
        <v>8</v>
      </c>
      <c r="D51" s="292" t="s">
        <v>155</v>
      </c>
      <c r="E51" s="16" t="s">
        <v>212</v>
      </c>
      <c r="F51" s="292"/>
      <c r="G51" s="254">
        <f>G52</f>
        <v>0</v>
      </c>
      <c r="H51" s="255">
        <f>H52</f>
        <v>220.49</v>
      </c>
      <c r="I51" s="255">
        <f>I52</f>
        <v>220.49</v>
      </c>
      <c r="J51" s="256"/>
      <c r="K51" s="256"/>
      <c r="L51" s="256"/>
      <c r="M51" s="256"/>
      <c r="N51" s="256"/>
      <c r="O51" s="256"/>
      <c r="P51" s="256"/>
      <c r="Q51" s="256"/>
      <c r="R51" s="256"/>
    </row>
    <row r="52" spans="1:18" s="95" customFormat="1" ht="23.25">
      <c r="A52" s="284" t="s">
        <v>206</v>
      </c>
      <c r="B52" s="268" t="s">
        <v>7</v>
      </c>
      <c r="C52" s="293" t="s">
        <v>8</v>
      </c>
      <c r="D52" s="293" t="s">
        <v>155</v>
      </c>
      <c r="E52" s="9" t="s">
        <v>215</v>
      </c>
      <c r="F52" s="293"/>
      <c r="G52" s="260">
        <f aca="true" t="shared" si="8" ref="G52:I53">G53</f>
        <v>0</v>
      </c>
      <c r="H52" s="270">
        <f t="shared" si="8"/>
        <v>220.49</v>
      </c>
      <c r="I52" s="270">
        <f t="shared" si="8"/>
        <v>220.49</v>
      </c>
      <c r="J52" s="256"/>
      <c r="K52" s="256"/>
      <c r="L52" s="256"/>
      <c r="M52" s="256"/>
      <c r="N52" s="256"/>
      <c r="O52" s="256"/>
      <c r="P52" s="256"/>
      <c r="Q52" s="256"/>
      <c r="R52" s="256"/>
    </row>
    <row r="53" spans="1:18" s="95" customFormat="1" ht="23.25">
      <c r="A53" s="284" t="s">
        <v>207</v>
      </c>
      <c r="B53" s="268" t="s">
        <v>7</v>
      </c>
      <c r="C53" s="293" t="s">
        <v>8</v>
      </c>
      <c r="D53" s="293" t="s">
        <v>155</v>
      </c>
      <c r="E53" s="9" t="s">
        <v>215</v>
      </c>
      <c r="F53" s="293"/>
      <c r="G53" s="260">
        <f t="shared" si="8"/>
        <v>0</v>
      </c>
      <c r="H53" s="270">
        <f t="shared" si="8"/>
        <v>220.49</v>
      </c>
      <c r="I53" s="270">
        <f t="shared" si="8"/>
        <v>220.49</v>
      </c>
      <c r="J53" s="256"/>
      <c r="K53" s="256"/>
      <c r="L53" s="256"/>
      <c r="M53" s="256"/>
      <c r="N53" s="256"/>
      <c r="O53" s="256"/>
      <c r="P53" s="256"/>
      <c r="Q53" s="256"/>
      <c r="R53" s="256"/>
    </row>
    <row r="54" spans="1:18" s="95" customFormat="1" ht="23.25">
      <c r="A54" s="284" t="s">
        <v>97</v>
      </c>
      <c r="B54" s="268" t="s">
        <v>7</v>
      </c>
      <c r="C54" s="293" t="s">
        <v>8</v>
      </c>
      <c r="D54" s="293" t="s">
        <v>155</v>
      </c>
      <c r="E54" s="9" t="s">
        <v>215</v>
      </c>
      <c r="F54" s="293" t="s">
        <v>96</v>
      </c>
      <c r="G54" s="260">
        <v>0</v>
      </c>
      <c r="H54" s="270">
        <v>220.49</v>
      </c>
      <c r="I54" s="270">
        <v>220.49</v>
      </c>
      <c r="J54" s="256"/>
      <c r="K54" s="256"/>
      <c r="L54" s="256"/>
      <c r="M54" s="256"/>
      <c r="N54" s="256"/>
      <c r="O54" s="256"/>
      <c r="P54" s="256"/>
      <c r="Q54" s="256"/>
      <c r="R54" s="256"/>
    </row>
    <row r="55" spans="1:18" s="95" customFormat="1" ht="31.5" customHeight="1">
      <c r="A55" s="287" t="s">
        <v>21</v>
      </c>
      <c r="B55" s="253" t="s">
        <v>7</v>
      </c>
      <c r="C55" s="292" t="s">
        <v>11</v>
      </c>
      <c r="D55" s="292" t="s">
        <v>9</v>
      </c>
      <c r="E55" s="16"/>
      <c r="F55" s="292"/>
      <c r="G55" s="254">
        <f>G56</f>
        <v>0</v>
      </c>
      <c r="H55" s="255">
        <f>H56</f>
        <v>105.1</v>
      </c>
      <c r="I55" s="255">
        <f>I56</f>
        <v>108.9</v>
      </c>
      <c r="J55" s="256"/>
      <c r="K55" s="256"/>
      <c r="L55" s="256"/>
      <c r="M55" s="256"/>
      <c r="N55" s="256"/>
      <c r="O55" s="256"/>
      <c r="P55" s="256"/>
      <c r="Q55" s="256"/>
      <c r="R55" s="256"/>
    </row>
    <row r="56" spans="1:18" s="95" customFormat="1" ht="23.25">
      <c r="A56" s="283" t="s">
        <v>65</v>
      </c>
      <c r="B56" s="253" t="s">
        <v>7</v>
      </c>
      <c r="C56" s="290" t="s">
        <v>11</v>
      </c>
      <c r="D56" s="290" t="s">
        <v>17</v>
      </c>
      <c r="E56" s="240" t="s">
        <v>137</v>
      </c>
      <c r="F56" s="290"/>
      <c r="G56" s="254">
        <f>G57</f>
        <v>0</v>
      </c>
      <c r="H56" s="255">
        <f>H57+H59+H61</f>
        <v>105.1</v>
      </c>
      <c r="I56" s="255">
        <f>I57+I59+I61</f>
        <v>108.9</v>
      </c>
      <c r="J56" s="256"/>
      <c r="K56" s="256"/>
      <c r="L56" s="256"/>
      <c r="M56" s="256"/>
      <c r="N56" s="256"/>
      <c r="O56" s="256"/>
      <c r="P56" s="256"/>
      <c r="Q56" s="256"/>
      <c r="R56" s="256"/>
    </row>
    <row r="57" spans="1:18" s="95" customFormat="1" ht="41.25">
      <c r="A57" s="282" t="s">
        <v>140</v>
      </c>
      <c r="B57" s="259" t="s">
        <v>7</v>
      </c>
      <c r="C57" s="291" t="s">
        <v>11</v>
      </c>
      <c r="D57" s="291" t="s">
        <v>17</v>
      </c>
      <c r="E57" s="244" t="s">
        <v>322</v>
      </c>
      <c r="F57" s="291"/>
      <c r="G57" s="260">
        <f>G58</f>
        <v>0</v>
      </c>
      <c r="H57" s="270">
        <f>H58</f>
        <v>105.1</v>
      </c>
      <c r="I57" s="270">
        <f>I58</f>
        <v>108.9</v>
      </c>
      <c r="J57" s="256"/>
      <c r="K57" s="256"/>
      <c r="L57" s="256"/>
      <c r="M57" s="256"/>
      <c r="N57" s="256"/>
      <c r="O57" s="256"/>
      <c r="P57" s="256"/>
      <c r="Q57" s="256"/>
      <c r="R57" s="256"/>
    </row>
    <row r="58" spans="1:18" s="95" customFormat="1" ht="61.5">
      <c r="A58" s="282" t="s">
        <v>94</v>
      </c>
      <c r="B58" s="259" t="s">
        <v>7</v>
      </c>
      <c r="C58" s="291" t="s">
        <v>11</v>
      </c>
      <c r="D58" s="291" t="s">
        <v>17</v>
      </c>
      <c r="E58" s="244" t="s">
        <v>322</v>
      </c>
      <c r="F58" s="291" t="s">
        <v>95</v>
      </c>
      <c r="G58" s="260">
        <v>0</v>
      </c>
      <c r="H58" s="270">
        <v>105.1</v>
      </c>
      <c r="I58" s="270">
        <v>108.9</v>
      </c>
      <c r="J58" s="256"/>
      <c r="K58" s="256"/>
      <c r="L58" s="256"/>
      <c r="M58" s="256"/>
      <c r="N58" s="256"/>
      <c r="O58" s="256"/>
      <c r="P58" s="256"/>
      <c r="Q58" s="256"/>
      <c r="R58" s="256"/>
    </row>
    <row r="59" spans="1:18" s="95" customFormat="1" ht="1.5" customHeight="1">
      <c r="A59" s="286" t="s">
        <v>221</v>
      </c>
      <c r="B59" s="259" t="s">
        <v>7</v>
      </c>
      <c r="C59" s="292" t="s">
        <v>13</v>
      </c>
      <c r="D59" s="292"/>
      <c r="E59" s="16"/>
      <c r="F59" s="292"/>
      <c r="G59" s="260">
        <f>G60</f>
        <v>0</v>
      </c>
      <c r="H59" s="270">
        <f>H60</f>
        <v>0</v>
      </c>
      <c r="I59" s="270">
        <f>I60</f>
        <v>0</v>
      </c>
      <c r="J59" s="256"/>
      <c r="K59" s="256"/>
      <c r="L59" s="256"/>
      <c r="M59" s="256"/>
      <c r="N59" s="256"/>
      <c r="O59" s="256"/>
      <c r="P59" s="256"/>
      <c r="Q59" s="256"/>
      <c r="R59" s="256"/>
    </row>
    <row r="60" spans="1:18" s="95" customFormat="1" ht="23.25" hidden="1">
      <c r="A60" s="286" t="s">
        <v>220</v>
      </c>
      <c r="B60" s="259" t="s">
        <v>7</v>
      </c>
      <c r="C60" s="292" t="s">
        <v>13</v>
      </c>
      <c r="D60" s="292" t="s">
        <v>209</v>
      </c>
      <c r="E60" s="16"/>
      <c r="F60" s="292"/>
      <c r="G60" s="260">
        <f>G61</f>
        <v>0</v>
      </c>
      <c r="H60" s="270">
        <v>0</v>
      </c>
      <c r="I60" s="270">
        <v>0</v>
      </c>
      <c r="J60" s="256"/>
      <c r="K60" s="256"/>
      <c r="L60" s="256"/>
      <c r="M60" s="256"/>
      <c r="N60" s="256"/>
      <c r="O60" s="256"/>
      <c r="P60" s="256"/>
      <c r="Q60" s="256"/>
      <c r="R60" s="256"/>
    </row>
    <row r="61" spans="1:18" s="95" customFormat="1" ht="60.75" hidden="1">
      <c r="A61" s="281" t="s">
        <v>208</v>
      </c>
      <c r="B61" s="259" t="s">
        <v>7</v>
      </c>
      <c r="C61" s="292" t="s">
        <v>13</v>
      </c>
      <c r="D61" s="292" t="s">
        <v>209</v>
      </c>
      <c r="E61" s="16" t="s">
        <v>212</v>
      </c>
      <c r="F61" s="292"/>
      <c r="G61" s="260">
        <f>G62</f>
        <v>0</v>
      </c>
      <c r="H61" s="270">
        <f>H62</f>
        <v>0</v>
      </c>
      <c r="I61" s="270">
        <f>I62</f>
        <v>0</v>
      </c>
      <c r="J61" s="256"/>
      <c r="K61" s="256"/>
      <c r="L61" s="256"/>
      <c r="M61" s="256"/>
      <c r="N61" s="256"/>
      <c r="O61" s="256"/>
      <c r="P61" s="256"/>
      <c r="Q61" s="256"/>
      <c r="R61" s="256"/>
    </row>
    <row r="62" spans="1:18" s="95" customFormat="1" ht="23.25" hidden="1">
      <c r="A62" s="284" t="s">
        <v>204</v>
      </c>
      <c r="B62" s="259" t="s">
        <v>7</v>
      </c>
      <c r="C62" s="293" t="s">
        <v>13</v>
      </c>
      <c r="D62" s="293" t="s">
        <v>209</v>
      </c>
      <c r="E62" s="9" t="s">
        <v>216</v>
      </c>
      <c r="F62" s="293"/>
      <c r="G62" s="260">
        <f>G63</f>
        <v>0</v>
      </c>
      <c r="H62" s="270">
        <v>0</v>
      </c>
      <c r="I62" s="270">
        <v>0</v>
      </c>
      <c r="J62" s="256"/>
      <c r="K62" s="256"/>
      <c r="L62" s="256"/>
      <c r="M62" s="256"/>
      <c r="N62" s="256"/>
      <c r="O62" s="256"/>
      <c r="P62" s="256"/>
      <c r="Q62" s="256"/>
      <c r="R62" s="256"/>
    </row>
    <row r="63" spans="1:18" s="95" customFormat="1" ht="35.25" customHeight="1" hidden="1">
      <c r="A63" s="284" t="s">
        <v>205</v>
      </c>
      <c r="B63" s="253" t="s">
        <v>7</v>
      </c>
      <c r="C63" s="293" t="s">
        <v>13</v>
      </c>
      <c r="D63" s="293" t="s">
        <v>209</v>
      </c>
      <c r="E63" s="9" t="s">
        <v>216</v>
      </c>
      <c r="F63" s="293"/>
      <c r="G63" s="254">
        <f>G64</f>
        <v>0</v>
      </c>
      <c r="H63" s="255">
        <f>H64</f>
        <v>0</v>
      </c>
      <c r="I63" s="255">
        <f>I64</f>
        <v>0</v>
      </c>
      <c r="J63" s="256"/>
      <c r="K63" s="256"/>
      <c r="L63" s="256"/>
      <c r="M63" s="256"/>
      <c r="N63" s="256"/>
      <c r="O63" s="256"/>
      <c r="P63" s="256"/>
      <c r="Q63" s="256"/>
      <c r="R63" s="256"/>
    </row>
    <row r="64" spans="1:18" s="95" customFormat="1" ht="27.75" customHeight="1" hidden="1">
      <c r="A64" s="284" t="s">
        <v>97</v>
      </c>
      <c r="B64" s="259" t="s">
        <v>7</v>
      </c>
      <c r="C64" s="293" t="s">
        <v>13</v>
      </c>
      <c r="D64" s="293" t="s">
        <v>209</v>
      </c>
      <c r="E64" s="9" t="s">
        <v>216</v>
      </c>
      <c r="F64" s="293" t="s">
        <v>96</v>
      </c>
      <c r="G64" s="260">
        <v>0</v>
      </c>
      <c r="H64" s="270">
        <v>0</v>
      </c>
      <c r="I64" s="270">
        <v>0</v>
      </c>
      <c r="J64" s="256"/>
      <c r="K64" s="256"/>
      <c r="L64" s="256"/>
      <c r="M64" s="256"/>
      <c r="N64" s="256"/>
      <c r="O64" s="256"/>
      <c r="P64" s="256"/>
      <c r="Q64" s="256"/>
      <c r="R64" s="256"/>
    </row>
    <row r="65" spans="1:18" s="95" customFormat="1" ht="23.25" hidden="1">
      <c r="A65" s="286" t="s">
        <v>100</v>
      </c>
      <c r="B65" s="259" t="s">
        <v>7</v>
      </c>
      <c r="C65" s="290" t="s">
        <v>18</v>
      </c>
      <c r="D65" s="290" t="s">
        <v>9</v>
      </c>
      <c r="E65" s="16"/>
      <c r="F65" s="290"/>
      <c r="G65" s="260">
        <f aca="true" t="shared" si="9" ref="G65:I67">G66</f>
        <v>0</v>
      </c>
      <c r="H65" s="270">
        <f t="shared" si="9"/>
        <v>0</v>
      </c>
      <c r="I65" s="270">
        <f t="shared" si="9"/>
        <v>0</v>
      </c>
      <c r="J65" s="256"/>
      <c r="K65" s="256"/>
      <c r="L65" s="256"/>
      <c r="M65" s="256"/>
      <c r="N65" s="256"/>
      <c r="O65" s="256"/>
      <c r="P65" s="256"/>
      <c r="Q65" s="256"/>
      <c r="R65" s="256"/>
    </row>
    <row r="66" spans="1:18" s="95" customFormat="1" ht="23.25" hidden="1">
      <c r="A66" s="288" t="s">
        <v>116</v>
      </c>
      <c r="B66" s="259" t="s">
        <v>7</v>
      </c>
      <c r="C66" s="290" t="s">
        <v>18</v>
      </c>
      <c r="D66" s="290" t="s">
        <v>17</v>
      </c>
      <c r="E66" s="294"/>
      <c r="F66" s="290"/>
      <c r="G66" s="260">
        <f t="shared" si="9"/>
        <v>0</v>
      </c>
      <c r="H66" s="270">
        <f t="shared" si="9"/>
        <v>0</v>
      </c>
      <c r="I66" s="270">
        <f t="shared" si="9"/>
        <v>0</v>
      </c>
      <c r="J66" s="256"/>
      <c r="K66" s="256"/>
      <c r="L66" s="256"/>
      <c r="M66" s="256"/>
      <c r="N66" s="256"/>
      <c r="O66" s="256"/>
      <c r="P66" s="256"/>
      <c r="Q66" s="256"/>
      <c r="R66" s="256"/>
    </row>
    <row r="67" spans="1:18" s="95" customFormat="1" ht="40.5" hidden="1">
      <c r="A67" s="285" t="s">
        <v>241</v>
      </c>
      <c r="B67" s="259" t="s">
        <v>7</v>
      </c>
      <c r="C67" s="293" t="s">
        <v>18</v>
      </c>
      <c r="D67" s="293" t="s">
        <v>17</v>
      </c>
      <c r="E67" s="9" t="s">
        <v>247</v>
      </c>
      <c r="F67" s="293"/>
      <c r="G67" s="260">
        <f t="shared" si="9"/>
        <v>0</v>
      </c>
      <c r="H67" s="270">
        <f t="shared" si="9"/>
        <v>0</v>
      </c>
      <c r="I67" s="270">
        <f t="shared" si="9"/>
        <v>0</v>
      </c>
      <c r="J67" s="256"/>
      <c r="K67" s="256"/>
      <c r="L67" s="256"/>
      <c r="M67" s="256"/>
      <c r="N67" s="256"/>
      <c r="O67" s="256"/>
      <c r="P67" s="256"/>
      <c r="Q67" s="256"/>
      <c r="R67" s="256"/>
    </row>
    <row r="68" spans="1:18" s="95" customFormat="1" ht="42" customHeight="1" hidden="1">
      <c r="A68" s="284" t="s">
        <v>97</v>
      </c>
      <c r="B68" s="267" t="s">
        <v>7</v>
      </c>
      <c r="C68" s="293" t="s">
        <v>18</v>
      </c>
      <c r="D68" s="293" t="s">
        <v>17</v>
      </c>
      <c r="E68" s="9" t="s">
        <v>247</v>
      </c>
      <c r="F68" s="293" t="s">
        <v>96</v>
      </c>
      <c r="G68" s="254">
        <v>0</v>
      </c>
      <c r="H68" s="255">
        <v>0</v>
      </c>
      <c r="I68" s="255">
        <v>0</v>
      </c>
      <c r="J68" s="256"/>
      <c r="K68" s="256"/>
      <c r="L68" s="256"/>
      <c r="M68" s="256"/>
      <c r="N68" s="256"/>
      <c r="O68" s="256"/>
      <c r="P68" s="256"/>
      <c r="Q68" s="256"/>
      <c r="R68" s="256"/>
    </row>
    <row r="69" spans="1:18" s="95" customFormat="1" ht="23.25" hidden="1">
      <c r="A69" s="286" t="s">
        <v>242</v>
      </c>
      <c r="B69" s="268" t="s">
        <v>7</v>
      </c>
      <c r="C69" s="290" t="s">
        <v>15</v>
      </c>
      <c r="D69" s="290" t="s">
        <v>9</v>
      </c>
      <c r="E69" s="16"/>
      <c r="F69" s="290"/>
      <c r="G69" s="260">
        <f aca="true" t="shared" si="10" ref="G69:I73">G70</f>
        <v>0</v>
      </c>
      <c r="H69" s="270">
        <f t="shared" si="10"/>
        <v>0</v>
      </c>
      <c r="I69" s="270">
        <f t="shared" si="10"/>
        <v>0</v>
      </c>
      <c r="J69" s="256"/>
      <c r="K69" s="256"/>
      <c r="L69" s="256"/>
      <c r="M69" s="256"/>
      <c r="N69" s="256"/>
      <c r="O69" s="256"/>
      <c r="P69" s="256"/>
      <c r="Q69" s="256"/>
      <c r="R69" s="256"/>
    </row>
    <row r="70" spans="1:18" s="95" customFormat="1" ht="23.25" hidden="1">
      <c r="A70" s="288" t="s">
        <v>243</v>
      </c>
      <c r="B70" s="268" t="s">
        <v>7</v>
      </c>
      <c r="C70" s="290" t="s">
        <v>15</v>
      </c>
      <c r="D70" s="290" t="s">
        <v>18</v>
      </c>
      <c r="E70" s="294"/>
      <c r="F70" s="290"/>
      <c r="G70" s="260">
        <f t="shared" si="10"/>
        <v>0</v>
      </c>
      <c r="H70" s="270">
        <f t="shared" si="10"/>
        <v>0</v>
      </c>
      <c r="I70" s="270">
        <f t="shared" si="10"/>
        <v>0</v>
      </c>
      <c r="J70" s="256"/>
      <c r="K70" s="256"/>
      <c r="L70" s="256"/>
      <c r="M70" s="256"/>
      <c r="N70" s="256"/>
      <c r="O70" s="256"/>
      <c r="P70" s="256"/>
      <c r="Q70" s="256"/>
      <c r="R70" s="256"/>
    </row>
    <row r="71" spans="1:18" s="95" customFormat="1" ht="29.25" customHeight="1" hidden="1">
      <c r="A71" s="286" t="s">
        <v>240</v>
      </c>
      <c r="B71" s="253" t="s">
        <v>7</v>
      </c>
      <c r="C71" s="290" t="s">
        <v>15</v>
      </c>
      <c r="D71" s="290" t="s">
        <v>18</v>
      </c>
      <c r="E71" s="16" t="s">
        <v>194</v>
      </c>
      <c r="F71" s="290"/>
      <c r="G71" s="254">
        <f t="shared" si="10"/>
        <v>0</v>
      </c>
      <c r="H71" s="255">
        <f t="shared" si="10"/>
        <v>0</v>
      </c>
      <c r="I71" s="255">
        <f t="shared" si="10"/>
        <v>0</v>
      </c>
      <c r="J71" s="256"/>
      <c r="K71" s="256"/>
      <c r="L71" s="256"/>
      <c r="M71" s="256"/>
      <c r="N71" s="256"/>
      <c r="O71" s="256"/>
      <c r="P71" s="256"/>
      <c r="Q71" s="256"/>
      <c r="R71" s="256"/>
    </row>
    <row r="72" spans="1:18" s="95" customFormat="1" ht="34.5" customHeight="1" hidden="1">
      <c r="A72" s="282" t="s">
        <v>244</v>
      </c>
      <c r="B72" s="253" t="s">
        <v>7</v>
      </c>
      <c r="C72" s="293" t="s">
        <v>15</v>
      </c>
      <c r="D72" s="293" t="s">
        <v>18</v>
      </c>
      <c r="E72" s="9" t="s">
        <v>248</v>
      </c>
      <c r="F72" s="293"/>
      <c r="G72" s="254">
        <f t="shared" si="10"/>
        <v>0</v>
      </c>
      <c r="H72" s="255">
        <f t="shared" si="10"/>
        <v>0</v>
      </c>
      <c r="I72" s="255">
        <f t="shared" si="10"/>
        <v>0</v>
      </c>
      <c r="J72" s="256"/>
      <c r="K72" s="256"/>
      <c r="L72" s="256"/>
      <c r="M72" s="256"/>
      <c r="N72" s="256"/>
      <c r="O72" s="256"/>
      <c r="P72" s="256"/>
      <c r="Q72" s="256"/>
      <c r="R72" s="256"/>
    </row>
    <row r="73" spans="1:18" s="95" customFormat="1" ht="60.75" hidden="1">
      <c r="A73" s="285" t="s">
        <v>94</v>
      </c>
      <c r="B73" s="259" t="s">
        <v>7</v>
      </c>
      <c r="C73" s="293" t="s">
        <v>15</v>
      </c>
      <c r="D73" s="293" t="s">
        <v>18</v>
      </c>
      <c r="E73" s="9" t="s">
        <v>248</v>
      </c>
      <c r="F73" s="293" t="s">
        <v>95</v>
      </c>
      <c r="G73" s="260">
        <f t="shared" si="10"/>
        <v>0</v>
      </c>
      <c r="H73" s="271">
        <f t="shared" si="10"/>
        <v>0</v>
      </c>
      <c r="I73" s="271">
        <f t="shared" si="10"/>
        <v>0</v>
      </c>
      <c r="J73" s="256"/>
      <c r="K73" s="256"/>
      <c r="L73" s="256"/>
      <c r="M73" s="256"/>
      <c r="N73" s="256"/>
      <c r="O73" s="256"/>
      <c r="P73" s="256"/>
      <c r="Q73" s="256"/>
      <c r="R73" s="256"/>
    </row>
    <row r="74" spans="1:18" s="95" customFormat="1" ht="23.25" hidden="1">
      <c r="A74" s="284" t="s">
        <v>97</v>
      </c>
      <c r="B74" s="259" t="s">
        <v>7</v>
      </c>
      <c r="C74" s="293" t="s">
        <v>15</v>
      </c>
      <c r="D74" s="293" t="s">
        <v>18</v>
      </c>
      <c r="E74" s="9" t="s">
        <v>248</v>
      </c>
      <c r="F74" s="293" t="s">
        <v>96</v>
      </c>
      <c r="G74" s="260">
        <v>0</v>
      </c>
      <c r="H74" s="271">
        <v>0</v>
      </c>
      <c r="I74" s="271">
        <v>0</v>
      </c>
      <c r="J74" s="256"/>
      <c r="K74" s="256"/>
      <c r="L74" s="256"/>
      <c r="M74" s="256"/>
      <c r="N74" s="256"/>
      <c r="O74" s="256"/>
      <c r="P74" s="256"/>
      <c r="Q74" s="256"/>
      <c r="R74" s="256"/>
    </row>
    <row r="75" spans="1:18" s="95" customFormat="1" ht="23.25">
      <c r="A75" s="286" t="s">
        <v>242</v>
      </c>
      <c r="B75" s="92" t="s">
        <v>7</v>
      </c>
      <c r="C75" s="290" t="s">
        <v>15</v>
      </c>
      <c r="D75" s="290" t="s">
        <v>9</v>
      </c>
      <c r="E75" s="16"/>
      <c r="F75" s="290"/>
      <c r="G75" s="260">
        <f>SUM(G78)</f>
        <v>-58.2</v>
      </c>
      <c r="H75" s="270">
        <f>SUM(H78)</f>
        <v>351.24</v>
      </c>
      <c r="I75" s="271">
        <f>SUM(I78)</f>
        <v>409.46</v>
      </c>
      <c r="J75" s="256"/>
      <c r="K75" s="256"/>
      <c r="L75" s="256"/>
      <c r="M75" s="256"/>
      <c r="N75" s="256"/>
      <c r="O75" s="256"/>
      <c r="P75" s="256"/>
      <c r="Q75" s="256"/>
      <c r="R75" s="256"/>
    </row>
    <row r="76" spans="1:18" s="95" customFormat="1" ht="23.25">
      <c r="A76" s="288" t="s">
        <v>243</v>
      </c>
      <c r="B76" s="92" t="s">
        <v>7</v>
      </c>
      <c r="C76" s="290" t="s">
        <v>15</v>
      </c>
      <c r="D76" s="290" t="s">
        <v>18</v>
      </c>
      <c r="E76" s="294"/>
      <c r="F76" s="290"/>
      <c r="G76" s="260"/>
      <c r="H76" s="270"/>
      <c r="I76" s="271"/>
      <c r="J76" s="256"/>
      <c r="K76" s="256"/>
      <c r="L76" s="256"/>
      <c r="M76" s="256"/>
      <c r="N76" s="256"/>
      <c r="O76" s="256"/>
      <c r="P76" s="256"/>
      <c r="Q76" s="256"/>
      <c r="R76" s="256"/>
    </row>
    <row r="77" spans="1:18" s="95" customFormat="1" ht="23.25">
      <c r="A77" s="286" t="s">
        <v>240</v>
      </c>
      <c r="B77" s="92" t="s">
        <v>7</v>
      </c>
      <c r="C77" s="290" t="s">
        <v>15</v>
      </c>
      <c r="D77" s="290" t="s">
        <v>18</v>
      </c>
      <c r="E77" s="16" t="s">
        <v>194</v>
      </c>
      <c r="F77" s="290"/>
      <c r="G77" s="260"/>
      <c r="H77" s="270"/>
      <c r="I77" s="271"/>
      <c r="J77" s="256"/>
      <c r="K77" s="256"/>
      <c r="L77" s="256"/>
      <c r="M77" s="256"/>
      <c r="N77" s="256"/>
      <c r="O77" s="256"/>
      <c r="P77" s="256"/>
      <c r="Q77" s="256"/>
      <c r="R77" s="256"/>
    </row>
    <row r="78" spans="1:18" s="95" customFormat="1" ht="23.25">
      <c r="A78" s="282" t="s">
        <v>244</v>
      </c>
      <c r="B78" s="244" t="s">
        <v>7</v>
      </c>
      <c r="C78" s="293" t="s">
        <v>15</v>
      </c>
      <c r="D78" s="293" t="s">
        <v>18</v>
      </c>
      <c r="E78" s="9" t="s">
        <v>248</v>
      </c>
      <c r="F78" s="293"/>
      <c r="G78" s="260">
        <f>G79+G80</f>
        <v>-58.2</v>
      </c>
      <c r="H78" s="270">
        <f>H79+H80</f>
        <v>351.24</v>
      </c>
      <c r="I78" s="270">
        <f>I79+I80</f>
        <v>409.46</v>
      </c>
      <c r="J78" s="256"/>
      <c r="K78" s="256"/>
      <c r="L78" s="256"/>
      <c r="M78" s="256"/>
      <c r="N78" s="256"/>
      <c r="O78" s="256"/>
      <c r="P78" s="256"/>
      <c r="Q78" s="256"/>
      <c r="R78" s="256"/>
    </row>
    <row r="79" spans="1:18" s="95" customFormat="1" ht="60.75">
      <c r="A79" s="285" t="s">
        <v>94</v>
      </c>
      <c r="B79" s="244" t="s">
        <v>7</v>
      </c>
      <c r="C79" s="293" t="s">
        <v>15</v>
      </c>
      <c r="D79" s="293" t="s">
        <v>18</v>
      </c>
      <c r="E79" s="9" t="s">
        <v>248</v>
      </c>
      <c r="F79" s="293" t="s">
        <v>95</v>
      </c>
      <c r="G79" s="260"/>
      <c r="H79" s="271">
        <v>343.44</v>
      </c>
      <c r="I79" s="271">
        <v>343.46</v>
      </c>
      <c r="J79" s="256"/>
      <c r="K79" s="256"/>
      <c r="L79" s="256"/>
      <c r="M79" s="256"/>
      <c r="N79" s="256"/>
      <c r="O79" s="256"/>
      <c r="P79" s="256"/>
      <c r="Q79" s="256"/>
      <c r="R79" s="256"/>
    </row>
    <row r="80" spans="1:18" s="95" customFormat="1" ht="33" customHeight="1">
      <c r="A80" s="284" t="s">
        <v>97</v>
      </c>
      <c r="B80" s="244" t="s">
        <v>7</v>
      </c>
      <c r="C80" s="293" t="s">
        <v>15</v>
      </c>
      <c r="D80" s="293" t="s">
        <v>18</v>
      </c>
      <c r="E80" s="9" t="s">
        <v>248</v>
      </c>
      <c r="F80" s="293" t="s">
        <v>96</v>
      </c>
      <c r="G80" s="260">
        <v>-58.2</v>
      </c>
      <c r="H80" s="271">
        <v>7.8</v>
      </c>
      <c r="I80" s="271">
        <v>66</v>
      </c>
      <c r="J80" s="256"/>
      <c r="K80" s="256"/>
      <c r="L80" s="256"/>
      <c r="M80" s="256"/>
      <c r="N80" s="256"/>
      <c r="O80" s="256"/>
      <c r="P80" s="256"/>
      <c r="Q80" s="256"/>
      <c r="R80" s="256"/>
    </row>
    <row r="81" spans="1:18" s="95" customFormat="1" ht="36.75" customHeight="1">
      <c r="A81" s="272" t="s">
        <v>106</v>
      </c>
      <c r="B81" s="264" t="s">
        <v>108</v>
      </c>
      <c r="C81" s="269" t="s">
        <v>19</v>
      </c>
      <c r="D81" s="269" t="s">
        <v>19</v>
      </c>
      <c r="E81" s="269" t="s">
        <v>107</v>
      </c>
      <c r="F81" s="264"/>
      <c r="G81" s="254">
        <v>0</v>
      </c>
      <c r="H81" s="262">
        <v>62.08</v>
      </c>
      <c r="I81" s="262">
        <v>124.35</v>
      </c>
      <c r="J81" s="256"/>
      <c r="K81" s="256"/>
      <c r="L81" s="256"/>
      <c r="M81" s="256"/>
      <c r="N81" s="256"/>
      <c r="O81" s="256"/>
      <c r="P81" s="256"/>
      <c r="Q81" s="256"/>
      <c r="R81" s="256"/>
    </row>
    <row r="82" spans="1:18" ht="39" customHeight="1">
      <c r="A82" s="263" t="s">
        <v>20</v>
      </c>
      <c r="B82" s="253"/>
      <c r="C82" s="253"/>
      <c r="D82" s="253"/>
      <c r="E82" s="253"/>
      <c r="F82" s="253"/>
      <c r="G82" s="254">
        <f>G6+G55+G81+G75</f>
        <v>-58.2</v>
      </c>
      <c r="H82" s="255">
        <f>H6+H55+H81+H75</f>
        <v>2425.1000000000004</v>
      </c>
      <c r="I82" s="255">
        <f>I6+I55+I81+I75</f>
        <v>2487.1</v>
      </c>
      <c r="J82" s="255" t="e">
        <f>J6+J71+#REF!+#REF!+#REF!+J81</f>
        <v>#REF!</v>
      </c>
      <c r="K82" s="255" t="e">
        <f>K6+K71+#REF!+#REF!+#REF!+K81</f>
        <v>#REF!</v>
      </c>
      <c r="L82" s="255" t="e">
        <f>L6+L71+#REF!+#REF!+#REF!+L81</f>
        <v>#REF!</v>
      </c>
      <c r="M82" s="255" t="e">
        <f>M6+M71+#REF!+#REF!+#REF!+M81</f>
        <v>#REF!</v>
      </c>
      <c r="N82" s="255" t="e">
        <f>N6+N71+#REF!+#REF!+#REF!+N81</f>
        <v>#REF!</v>
      </c>
      <c r="O82" s="255" t="e">
        <f>O6+O71+#REF!+#REF!+#REF!+O81</f>
        <v>#REF!</v>
      </c>
      <c r="P82" s="255" t="e">
        <f>P6+P71+#REF!+#REF!+#REF!+P81</f>
        <v>#REF!</v>
      </c>
      <c r="Q82" s="255" t="e">
        <f>Q6+Q71+#REF!+#REF!+#REF!+Q81</f>
        <v>#REF!</v>
      </c>
      <c r="R82" s="273"/>
    </row>
    <row r="83" spans="1:18" ht="23.25">
      <c r="A83" s="274"/>
      <c r="B83" s="274"/>
      <c r="C83" s="274"/>
      <c r="D83" s="274"/>
      <c r="E83" s="274"/>
      <c r="F83" s="274"/>
      <c r="G83" s="274"/>
      <c r="H83" s="275"/>
      <c r="I83" s="273"/>
      <c r="J83" s="273"/>
      <c r="K83" s="273"/>
      <c r="L83" s="273"/>
      <c r="M83" s="273"/>
      <c r="N83" s="273"/>
      <c r="O83" s="273"/>
      <c r="P83" s="273"/>
      <c r="Q83" s="273"/>
      <c r="R83" s="273"/>
    </row>
    <row r="84" spans="1:18" ht="23.25">
      <c r="A84" s="386"/>
      <c r="B84" s="276"/>
      <c r="C84" s="276"/>
      <c r="D84" s="276"/>
      <c r="E84" s="276"/>
      <c r="F84" s="276"/>
      <c r="G84" s="276"/>
      <c r="H84" s="277"/>
      <c r="I84" s="273"/>
      <c r="J84" s="273"/>
      <c r="K84" s="273"/>
      <c r="L84" s="273"/>
      <c r="M84" s="273"/>
      <c r="N84" s="273"/>
      <c r="O84" s="273"/>
      <c r="P84" s="273"/>
      <c r="Q84" s="273"/>
      <c r="R84" s="273"/>
    </row>
    <row r="85" spans="1:18" ht="15" customHeight="1">
      <c r="A85" s="386"/>
      <c r="B85" s="276"/>
      <c r="C85" s="276"/>
      <c r="D85" s="276"/>
      <c r="E85" s="276"/>
      <c r="F85" s="276"/>
      <c r="G85" s="276"/>
      <c r="H85" s="278"/>
      <c r="I85" s="273"/>
      <c r="J85" s="273"/>
      <c r="K85" s="273"/>
      <c r="L85" s="273"/>
      <c r="M85" s="273"/>
      <c r="N85" s="273"/>
      <c r="O85" s="273"/>
      <c r="P85" s="273"/>
      <c r="Q85" s="273"/>
      <c r="R85" s="273"/>
    </row>
    <row r="86" spans="1:9" ht="18.75" hidden="1">
      <c r="A86" s="14"/>
      <c r="H86" s="184"/>
      <c r="I86" s="184"/>
    </row>
    <row r="87" ht="18.75" hidden="1">
      <c r="A87" s="15"/>
    </row>
    <row r="88" spans="8:9" ht="18.75" hidden="1">
      <c r="H88" s="184"/>
      <c r="I88" s="184"/>
    </row>
    <row r="89" ht="18.75" hidden="1">
      <c r="I89" s="184"/>
    </row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</sheetData>
  <sheetProtection/>
  <mergeCells count="4">
    <mergeCell ref="B3:F3"/>
    <mergeCell ref="A84:A85"/>
    <mergeCell ref="D1:I1"/>
    <mergeCell ref="A2:I2"/>
  </mergeCells>
  <printOptions gridLines="1" horizontalCentered="1"/>
  <pageMargins left="0.1968503937007874" right="0.6299212598425197" top="0.7480314960629921" bottom="0.7480314960629921" header="0.31496062992125984" footer="0.31496062992125984"/>
  <pageSetup fitToHeight="0" fitToWidth="1" horizontalDpi="600" verticalDpi="600" orientation="portrait" pageOrder="overThenDown" paperSize="9" scale="3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69"/>
  <sheetViews>
    <sheetView zoomScale="70" zoomScaleNormal="70" zoomScalePageLayoutView="0" workbookViewId="0" topLeftCell="A1">
      <selection activeCell="V19" sqref="V19"/>
    </sheetView>
  </sheetViews>
  <sheetFormatPr defaultColWidth="9.140625" defaultRowHeight="15"/>
  <cols>
    <col min="1" max="1" width="90.8515625" style="11" customWidth="1"/>
    <col min="2" max="2" width="21.421875" style="11" customWidth="1"/>
    <col min="3" max="3" width="9.140625" style="11" customWidth="1"/>
    <col min="4" max="4" width="14.140625" style="11" customWidth="1"/>
    <col min="5" max="5" width="12.00390625" style="0" customWidth="1"/>
    <col min="6" max="17" width="0" style="0" hidden="1" customWidth="1"/>
  </cols>
  <sheetData>
    <row r="1" spans="1:5" ht="138.75" customHeight="1">
      <c r="A1" s="1"/>
      <c r="B1" s="384" t="s">
        <v>357</v>
      </c>
      <c r="C1" s="384"/>
      <c r="D1" s="384"/>
      <c r="E1" s="384"/>
    </row>
    <row r="2" spans="1:5" ht="63.75" customHeight="1">
      <c r="A2" s="383" t="s">
        <v>339</v>
      </c>
      <c r="B2" s="383"/>
      <c r="C2" s="383"/>
      <c r="D2" s="383"/>
      <c r="E2" s="383"/>
    </row>
    <row r="3" spans="1:5" ht="19.5" customHeight="1">
      <c r="A3" s="2"/>
      <c r="B3" s="385"/>
      <c r="C3" s="385"/>
      <c r="D3" s="2"/>
      <c r="E3" t="s">
        <v>138</v>
      </c>
    </row>
    <row r="4" spans="1:5" s="94" customFormat="1" ht="58.5" customHeight="1">
      <c r="A4" s="121" t="s">
        <v>0</v>
      </c>
      <c r="B4" s="121" t="s">
        <v>4</v>
      </c>
      <c r="C4" s="121" t="s">
        <v>5</v>
      </c>
      <c r="D4" s="121" t="s">
        <v>178</v>
      </c>
      <c r="E4" s="203" t="s">
        <v>340</v>
      </c>
    </row>
    <row r="5" spans="1:5" s="98" customFormat="1" ht="20.25">
      <c r="A5" s="204">
        <v>1</v>
      </c>
      <c r="B5" s="204">
        <v>2</v>
      </c>
      <c r="C5" s="204">
        <v>3</v>
      </c>
      <c r="D5" s="204"/>
      <c r="E5" s="205">
        <v>4</v>
      </c>
    </row>
    <row r="6" spans="1:5" s="98" customFormat="1" ht="87" customHeight="1">
      <c r="A6" s="281" t="s">
        <v>235</v>
      </c>
      <c r="B6" s="303" t="s">
        <v>185</v>
      </c>
      <c r="C6" s="204"/>
      <c r="D6" s="121">
        <f>D7</f>
        <v>0</v>
      </c>
      <c r="E6" s="312">
        <f>E7</f>
        <v>1147.36</v>
      </c>
    </row>
    <row r="7" spans="1:5" s="176" customFormat="1" ht="81">
      <c r="A7" s="107" t="s">
        <v>184</v>
      </c>
      <c r="B7" s="3" t="s">
        <v>185</v>
      </c>
      <c r="C7" s="5"/>
      <c r="D7" s="217">
        <f>D8</f>
        <v>0</v>
      </c>
      <c r="E7" s="186">
        <f>E8</f>
        <v>1147.36</v>
      </c>
    </row>
    <row r="8" spans="1:5" s="174" customFormat="1" ht="64.5" customHeight="1">
      <c r="A8" s="106" t="s">
        <v>183</v>
      </c>
      <c r="B8" s="5" t="s">
        <v>186</v>
      </c>
      <c r="C8" s="5"/>
      <c r="D8" s="200">
        <f>D9+D10</f>
        <v>0</v>
      </c>
      <c r="E8" s="105">
        <f>E9+E10+E11</f>
        <v>1147.36</v>
      </c>
    </row>
    <row r="9" spans="1:5" s="175" customFormat="1" ht="40.5">
      <c r="A9" s="106" t="s">
        <v>258</v>
      </c>
      <c r="B9" s="5" t="s">
        <v>192</v>
      </c>
      <c r="C9" s="5" t="s">
        <v>95</v>
      </c>
      <c r="D9" s="200">
        <v>0</v>
      </c>
      <c r="E9" s="105">
        <v>1061.31</v>
      </c>
    </row>
    <row r="10" spans="1:5" s="175" customFormat="1" ht="40.5">
      <c r="A10" s="106" t="s">
        <v>187</v>
      </c>
      <c r="B10" s="5" t="s">
        <v>192</v>
      </c>
      <c r="C10" s="5" t="s">
        <v>96</v>
      </c>
      <c r="D10" s="196"/>
      <c r="E10" s="105">
        <v>76.05</v>
      </c>
    </row>
    <row r="11" spans="1:5" s="175" customFormat="1" ht="40.5">
      <c r="A11" s="106" t="s">
        <v>97</v>
      </c>
      <c r="B11" s="5" t="s">
        <v>192</v>
      </c>
      <c r="C11" s="215" t="s">
        <v>99</v>
      </c>
      <c r="D11" s="196"/>
      <c r="E11" s="105">
        <v>10</v>
      </c>
    </row>
    <row r="12" spans="1:5" s="175" customFormat="1" ht="81">
      <c r="A12" s="107" t="s">
        <v>232</v>
      </c>
      <c r="B12" s="182" t="s">
        <v>189</v>
      </c>
      <c r="C12" s="3"/>
      <c r="D12" s="201">
        <f>D13+D20+D18</f>
        <v>34.5</v>
      </c>
      <c r="E12" s="186">
        <f>E13+E20+E18</f>
        <v>120.93</v>
      </c>
    </row>
    <row r="13" spans="1:5" s="175" customFormat="1" ht="40.5">
      <c r="A13" s="106" t="s">
        <v>188</v>
      </c>
      <c r="B13" s="10" t="s">
        <v>214</v>
      </c>
      <c r="C13" s="5"/>
      <c r="D13" s="196">
        <f>D14</f>
        <v>0</v>
      </c>
      <c r="E13" s="105">
        <f>E14</f>
        <v>86.43</v>
      </c>
    </row>
    <row r="14" spans="1:5" s="175" customFormat="1" ht="33" customHeight="1">
      <c r="A14" s="106" t="s">
        <v>143</v>
      </c>
      <c r="B14" s="10" t="s">
        <v>213</v>
      </c>
      <c r="C14" s="5"/>
      <c r="D14" s="196">
        <f>D15+D16</f>
        <v>0</v>
      </c>
      <c r="E14" s="105">
        <f>E15+E16</f>
        <v>86.43</v>
      </c>
    </row>
    <row r="15" spans="1:5" s="175" customFormat="1" ht="40.5">
      <c r="A15" s="106" t="s">
        <v>97</v>
      </c>
      <c r="B15" s="10" t="s">
        <v>213</v>
      </c>
      <c r="C15" s="5" t="s">
        <v>96</v>
      </c>
      <c r="D15" s="196">
        <v>0</v>
      </c>
      <c r="E15" s="105">
        <v>30</v>
      </c>
    </row>
    <row r="16" spans="1:5" s="175" customFormat="1" ht="20.25">
      <c r="A16" s="106" t="s">
        <v>252</v>
      </c>
      <c r="B16" s="10" t="s">
        <v>213</v>
      </c>
      <c r="C16" s="5"/>
      <c r="D16" s="196">
        <f>D17</f>
        <v>0</v>
      </c>
      <c r="E16" s="105">
        <f>E17</f>
        <v>56.43</v>
      </c>
    </row>
    <row r="17" spans="1:5" s="175" customFormat="1" ht="20.25">
      <c r="A17" s="106" t="s">
        <v>253</v>
      </c>
      <c r="B17" s="10" t="s">
        <v>213</v>
      </c>
      <c r="C17" s="215" t="s">
        <v>104</v>
      </c>
      <c r="D17" s="196">
        <v>0</v>
      </c>
      <c r="E17" s="105">
        <v>56.43</v>
      </c>
    </row>
    <row r="18" spans="1:5" s="175" customFormat="1" ht="20.25">
      <c r="A18" s="106" t="s">
        <v>143</v>
      </c>
      <c r="B18" s="10" t="s">
        <v>363</v>
      </c>
      <c r="C18" s="215"/>
      <c r="D18" s="196">
        <f>SUM(D19)</f>
        <v>34.5</v>
      </c>
      <c r="E18" s="105">
        <f>SUM(E19)</f>
        <v>34.5</v>
      </c>
    </row>
    <row r="19" spans="1:5" s="175" customFormat="1" ht="40.5">
      <c r="A19" s="106" t="s">
        <v>97</v>
      </c>
      <c r="B19" s="10" t="s">
        <v>363</v>
      </c>
      <c r="C19" s="215" t="s">
        <v>96</v>
      </c>
      <c r="D19" s="196">
        <v>34.5</v>
      </c>
      <c r="E19" s="105">
        <v>34.5</v>
      </c>
    </row>
    <row r="20" spans="1:5" s="175" customFormat="1" ht="40.5">
      <c r="A20" s="106" t="s">
        <v>190</v>
      </c>
      <c r="B20" s="10" t="s">
        <v>226</v>
      </c>
      <c r="C20" s="5"/>
      <c r="D20" s="196">
        <f>D21+D23</f>
        <v>0</v>
      </c>
      <c r="E20" s="105">
        <f>E21+E23</f>
        <v>0</v>
      </c>
    </row>
    <row r="21" spans="1:5" s="176" customFormat="1" ht="40.5">
      <c r="A21" s="106" t="s">
        <v>191</v>
      </c>
      <c r="B21" s="10" t="s">
        <v>217</v>
      </c>
      <c r="C21" s="5"/>
      <c r="D21" s="196">
        <f>D22</f>
        <v>0</v>
      </c>
      <c r="E21" s="105">
        <f>E22</f>
        <v>0</v>
      </c>
    </row>
    <row r="22" spans="1:5" s="175" customFormat="1" ht="40.5">
      <c r="A22" s="106" t="s">
        <v>97</v>
      </c>
      <c r="B22" s="10" t="s">
        <v>217</v>
      </c>
      <c r="C22" s="215" t="s">
        <v>99</v>
      </c>
      <c r="D22" s="196"/>
      <c r="E22" s="105"/>
    </row>
    <row r="23" spans="1:5" s="175" customFormat="1" ht="40.5">
      <c r="A23" s="106" t="s">
        <v>97</v>
      </c>
      <c r="B23" s="10" t="s">
        <v>217</v>
      </c>
      <c r="C23" s="215" t="s">
        <v>96</v>
      </c>
      <c r="D23" s="196"/>
      <c r="E23" s="105">
        <v>0</v>
      </c>
    </row>
    <row r="24" spans="1:5" s="175" customFormat="1" ht="87" customHeight="1">
      <c r="A24" s="107" t="s">
        <v>208</v>
      </c>
      <c r="B24" s="182" t="s">
        <v>210</v>
      </c>
      <c r="C24" s="3"/>
      <c r="D24" s="201">
        <f aca="true" t="shared" si="0" ref="D24:E26">D25</f>
        <v>0</v>
      </c>
      <c r="E24" s="186">
        <f t="shared" si="0"/>
        <v>320.49</v>
      </c>
    </row>
    <row r="25" spans="1:5" s="176" customFormat="1" ht="40.5">
      <c r="A25" s="106" t="s">
        <v>206</v>
      </c>
      <c r="B25" s="10" t="s">
        <v>215</v>
      </c>
      <c r="C25" s="5"/>
      <c r="D25" s="196">
        <f t="shared" si="0"/>
        <v>0</v>
      </c>
      <c r="E25" s="105">
        <f t="shared" si="0"/>
        <v>320.49</v>
      </c>
    </row>
    <row r="26" spans="1:5" s="176" customFormat="1" ht="40.5">
      <c r="A26" s="106" t="s">
        <v>207</v>
      </c>
      <c r="B26" s="10" t="s">
        <v>215</v>
      </c>
      <c r="C26" s="5"/>
      <c r="D26" s="196">
        <f t="shared" si="0"/>
        <v>0</v>
      </c>
      <c r="E26" s="105">
        <f t="shared" si="0"/>
        <v>320.49</v>
      </c>
    </row>
    <row r="27" spans="1:5" s="176" customFormat="1" ht="40.5">
      <c r="A27" s="106" t="s">
        <v>97</v>
      </c>
      <c r="B27" s="10" t="s">
        <v>215</v>
      </c>
      <c r="C27" s="5" t="s">
        <v>96</v>
      </c>
      <c r="D27" s="196"/>
      <c r="E27" s="105">
        <v>320.49</v>
      </c>
    </row>
    <row r="28" spans="1:5" s="176" customFormat="1" ht="81">
      <c r="A28" s="183" t="s">
        <v>198</v>
      </c>
      <c r="B28" s="182" t="s">
        <v>199</v>
      </c>
      <c r="C28" s="5"/>
      <c r="D28" s="201">
        <f>D29+D32+D34</f>
        <v>0</v>
      </c>
      <c r="E28" s="186">
        <f>E29+E32+E34</f>
        <v>20</v>
      </c>
    </row>
    <row r="29" spans="1:5" s="176" customFormat="1" ht="45" customHeight="1">
      <c r="A29" s="171" t="s">
        <v>202</v>
      </c>
      <c r="B29" s="10" t="s">
        <v>323</v>
      </c>
      <c r="C29" s="5"/>
      <c r="D29" s="196">
        <f>D30</f>
        <v>0</v>
      </c>
      <c r="E29" s="105">
        <f>E30</f>
        <v>5</v>
      </c>
    </row>
    <row r="30" spans="1:5" s="176" customFormat="1" ht="40.5">
      <c r="A30" s="171" t="s">
        <v>203</v>
      </c>
      <c r="B30" s="10" t="s">
        <v>323</v>
      </c>
      <c r="C30" s="5"/>
      <c r="D30" s="196">
        <f>D31</f>
        <v>0</v>
      </c>
      <c r="E30" s="105">
        <f>E31</f>
        <v>5</v>
      </c>
    </row>
    <row r="31" spans="1:5" s="176" customFormat="1" ht="20.25">
      <c r="A31" s="171" t="s">
        <v>98</v>
      </c>
      <c r="B31" s="10" t="s">
        <v>319</v>
      </c>
      <c r="C31" s="5" t="s">
        <v>99</v>
      </c>
      <c r="D31" s="196">
        <v>0</v>
      </c>
      <c r="E31" s="105">
        <v>5</v>
      </c>
    </row>
    <row r="32" spans="1:5" s="176" customFormat="1" ht="40.5">
      <c r="A32" s="171" t="s">
        <v>197</v>
      </c>
      <c r="B32" s="10" t="s">
        <v>321</v>
      </c>
      <c r="C32" s="5"/>
      <c r="D32" s="196">
        <f>D33</f>
        <v>0</v>
      </c>
      <c r="E32" s="105">
        <f>E33</f>
        <v>10</v>
      </c>
    </row>
    <row r="33" spans="1:5" s="176" customFormat="1" ht="40.5">
      <c r="A33" s="171" t="s">
        <v>97</v>
      </c>
      <c r="B33" s="10" t="s">
        <v>321</v>
      </c>
      <c r="C33" s="5" t="s">
        <v>96</v>
      </c>
      <c r="D33" s="196">
        <v>0</v>
      </c>
      <c r="E33" s="105">
        <v>10</v>
      </c>
    </row>
    <row r="34" spans="1:5" s="176" customFormat="1" ht="40.5">
      <c r="A34" s="171" t="s">
        <v>200</v>
      </c>
      <c r="B34" s="10" t="s">
        <v>324</v>
      </c>
      <c r="C34" s="5"/>
      <c r="D34" s="196">
        <f>D35</f>
        <v>0</v>
      </c>
      <c r="E34" s="105">
        <f>E35</f>
        <v>5</v>
      </c>
    </row>
    <row r="35" spans="1:5" s="176" customFormat="1" ht="52.5" customHeight="1">
      <c r="A35" s="171" t="s">
        <v>201</v>
      </c>
      <c r="B35" s="10" t="s">
        <v>324</v>
      </c>
      <c r="C35" s="5"/>
      <c r="D35" s="196">
        <f>D36</f>
        <v>0</v>
      </c>
      <c r="E35" s="105">
        <f>E36</f>
        <v>5</v>
      </c>
    </row>
    <row r="36" spans="1:5" s="176" customFormat="1" ht="39" customHeight="1">
      <c r="A36" s="171" t="s">
        <v>98</v>
      </c>
      <c r="B36" s="10" t="s">
        <v>324</v>
      </c>
      <c r="C36" s="5" t="s">
        <v>99</v>
      </c>
      <c r="D36" s="196">
        <v>0</v>
      </c>
      <c r="E36" s="105">
        <v>5</v>
      </c>
    </row>
    <row r="37" spans="1:17" s="176" customFormat="1" ht="45.75" customHeight="1">
      <c r="A37" s="107" t="s">
        <v>208</v>
      </c>
      <c r="B37" s="182" t="s">
        <v>211</v>
      </c>
      <c r="C37" s="3"/>
      <c r="D37" s="201">
        <f aca="true" t="shared" si="1" ref="D37:E39">D38</f>
        <v>214.7</v>
      </c>
      <c r="E37" s="186">
        <f t="shared" si="1"/>
        <v>214.7</v>
      </c>
      <c r="F37" s="195" t="e">
        <f>F38+F40+F41+F43+F45+#REF!+F47</f>
        <v>#REF!</v>
      </c>
      <c r="G37" s="195" t="e">
        <f>G38+G40+G41+G43+G45+#REF!+G47</f>
        <v>#REF!</v>
      </c>
      <c r="H37" s="195" t="e">
        <f>H38+H40+H41+H43+H45+#REF!+H47</f>
        <v>#REF!</v>
      </c>
      <c r="I37" s="195" t="e">
        <f>I38+I40+I41+I43+I45+#REF!+I47</f>
        <v>#REF!</v>
      </c>
      <c r="J37" s="195" t="e">
        <f>J38+J40+J41+J43+J45+#REF!+J47</f>
        <v>#REF!</v>
      </c>
      <c r="K37" s="195" t="e">
        <f>K38+K40+K41+K43+K45+#REF!+K47</f>
        <v>#REF!</v>
      </c>
      <c r="L37" s="195" t="e">
        <f>L38+L40+L41+L43+L45+#REF!+L47</f>
        <v>#REF!</v>
      </c>
      <c r="M37" s="195" t="e">
        <f>M38+M40+M41+M43+M45+#REF!+M47</f>
        <v>#REF!</v>
      </c>
      <c r="N37" s="195" t="e">
        <f>N38+N40+N41+N43+N45+#REF!+N47</f>
        <v>#REF!</v>
      </c>
      <c r="O37" s="195" t="e">
        <f>O38+O40+O41+O43+O45+#REF!+O47</f>
        <v>#REF!</v>
      </c>
      <c r="P37" s="195" t="e">
        <f>P38+P40+P41+P43+P45+#REF!+P47</f>
        <v>#REF!</v>
      </c>
      <c r="Q37" s="195" t="e">
        <f>Q38+Q40+Q41+Q43+Q45+#REF!+Q47</f>
        <v>#REF!</v>
      </c>
    </row>
    <row r="38" spans="1:5" s="176" customFormat="1" ht="45" customHeight="1">
      <c r="A38" s="106" t="s">
        <v>204</v>
      </c>
      <c r="B38" s="10" t="s">
        <v>216</v>
      </c>
      <c r="C38" s="5"/>
      <c r="D38" s="196">
        <f t="shared" si="1"/>
        <v>214.7</v>
      </c>
      <c r="E38" s="105">
        <f t="shared" si="1"/>
        <v>214.7</v>
      </c>
    </row>
    <row r="39" spans="1:5" s="176" customFormat="1" ht="31.5" customHeight="1">
      <c r="A39" s="106" t="s">
        <v>205</v>
      </c>
      <c r="B39" s="10" t="s">
        <v>216</v>
      </c>
      <c r="C39" s="5"/>
      <c r="D39" s="196">
        <f t="shared" si="1"/>
        <v>214.7</v>
      </c>
      <c r="E39" s="105">
        <f t="shared" si="1"/>
        <v>214.7</v>
      </c>
    </row>
    <row r="40" spans="1:5" s="175" customFormat="1" ht="25.5" customHeight="1">
      <c r="A40" s="106" t="s">
        <v>97</v>
      </c>
      <c r="B40" s="10" t="s">
        <v>216</v>
      </c>
      <c r="C40" s="5" t="s">
        <v>96</v>
      </c>
      <c r="D40" s="196">
        <v>214.7</v>
      </c>
      <c r="E40" s="105">
        <v>214.7</v>
      </c>
    </row>
    <row r="41" spans="1:5" s="175" customFormat="1" ht="39.75" customHeight="1">
      <c r="A41" s="183" t="s">
        <v>231</v>
      </c>
      <c r="B41" s="16" t="s">
        <v>194</v>
      </c>
      <c r="C41" s="5"/>
      <c r="D41" s="201">
        <f>D42+D44</f>
        <v>0</v>
      </c>
      <c r="E41" s="186">
        <f>E42+E44</f>
        <v>15</v>
      </c>
    </row>
    <row r="42" spans="1:5" s="175" customFormat="1" ht="41.25" customHeight="1">
      <c r="A42" s="171" t="s">
        <v>193</v>
      </c>
      <c r="B42" s="9" t="s">
        <v>222</v>
      </c>
      <c r="C42" s="5"/>
      <c r="D42" s="196">
        <f>D43</f>
        <v>0</v>
      </c>
      <c r="E42" s="105">
        <f>E43</f>
        <v>5</v>
      </c>
    </row>
    <row r="43" spans="1:5" s="175" customFormat="1" ht="46.5" customHeight="1">
      <c r="A43" s="171" t="s">
        <v>97</v>
      </c>
      <c r="B43" s="9" t="s">
        <v>222</v>
      </c>
      <c r="C43" s="5" t="s">
        <v>96</v>
      </c>
      <c r="D43" s="196">
        <v>0</v>
      </c>
      <c r="E43" s="105">
        <v>5</v>
      </c>
    </row>
    <row r="44" spans="1:5" s="175" customFormat="1" ht="48.75" customHeight="1">
      <c r="A44" s="171" t="s">
        <v>195</v>
      </c>
      <c r="B44" s="9" t="s">
        <v>219</v>
      </c>
      <c r="C44" s="5"/>
      <c r="D44" s="200">
        <f>D45</f>
        <v>0</v>
      </c>
      <c r="E44" s="105">
        <f>E45+E46</f>
        <v>10</v>
      </c>
    </row>
    <row r="45" spans="1:5" s="175" customFormat="1" ht="48" customHeight="1">
      <c r="A45" s="171" t="s">
        <v>97</v>
      </c>
      <c r="B45" s="9" t="s">
        <v>219</v>
      </c>
      <c r="C45" s="215" t="s">
        <v>95</v>
      </c>
      <c r="D45" s="200">
        <v>0</v>
      </c>
      <c r="E45" s="105">
        <v>0</v>
      </c>
    </row>
    <row r="46" spans="1:5" s="175" customFormat="1" ht="49.5" customHeight="1">
      <c r="A46" s="171" t="s">
        <v>195</v>
      </c>
      <c r="B46" s="9" t="s">
        <v>219</v>
      </c>
      <c r="C46" s="215" t="s">
        <v>96</v>
      </c>
      <c r="D46" s="200">
        <v>0</v>
      </c>
      <c r="E46" s="105">
        <v>10</v>
      </c>
    </row>
    <row r="47" spans="1:5" s="175" customFormat="1" ht="1.5" customHeight="1">
      <c r="A47" s="171" t="s">
        <v>97</v>
      </c>
      <c r="B47" s="9" t="s">
        <v>219</v>
      </c>
      <c r="C47" s="5" t="s">
        <v>96</v>
      </c>
      <c r="D47" s="200">
        <v>12.8</v>
      </c>
      <c r="E47" s="105">
        <v>12.8</v>
      </c>
    </row>
    <row r="48" spans="1:5" s="175" customFormat="1" ht="42" customHeight="1" hidden="1">
      <c r="A48" s="171"/>
      <c r="B48" s="9"/>
      <c r="C48" s="5"/>
      <c r="D48" s="200"/>
      <c r="E48" s="105"/>
    </row>
    <row r="49" spans="1:5" s="175" customFormat="1" ht="42" customHeight="1">
      <c r="A49" s="286" t="s">
        <v>240</v>
      </c>
      <c r="B49" s="16" t="s">
        <v>194</v>
      </c>
      <c r="C49" s="5"/>
      <c r="D49" s="223">
        <f>D50+D56</f>
        <v>115.8</v>
      </c>
      <c r="E49" s="186">
        <f>E50+E56</f>
        <v>531.22</v>
      </c>
    </row>
    <row r="50" spans="1:5" s="175" customFormat="1" ht="21" customHeight="1">
      <c r="A50" s="282" t="s">
        <v>244</v>
      </c>
      <c r="B50" s="9" t="s">
        <v>248</v>
      </c>
      <c r="C50" s="5"/>
      <c r="D50" s="200">
        <f>SUM(D51+D52)</f>
        <v>-58.2</v>
      </c>
      <c r="E50" s="200">
        <f>SUM(E51+E52)</f>
        <v>357.22</v>
      </c>
    </row>
    <row r="51" spans="1:5" s="175" customFormat="1" ht="63" customHeight="1">
      <c r="A51" s="285" t="s">
        <v>94</v>
      </c>
      <c r="B51" s="9" t="s">
        <v>248</v>
      </c>
      <c r="C51" s="215" t="s">
        <v>95</v>
      </c>
      <c r="D51" s="200"/>
      <c r="E51" s="105">
        <v>349.42</v>
      </c>
    </row>
    <row r="52" spans="1:5" s="175" customFormat="1" ht="42" customHeight="1">
      <c r="A52" s="171" t="s">
        <v>97</v>
      </c>
      <c r="B52" s="9" t="s">
        <v>248</v>
      </c>
      <c r="C52" s="215" t="s">
        <v>96</v>
      </c>
      <c r="D52" s="200">
        <v>-58.2</v>
      </c>
      <c r="E52" s="105">
        <v>7.8</v>
      </c>
    </row>
    <row r="53" spans="1:5" s="175" customFormat="1" ht="42" customHeight="1">
      <c r="A53" s="286" t="s">
        <v>254</v>
      </c>
      <c r="B53" s="16" t="s">
        <v>255</v>
      </c>
      <c r="C53" s="212"/>
      <c r="D53" s="223">
        <f>D54</f>
        <v>0</v>
      </c>
      <c r="E53" s="310">
        <f>E54</f>
        <v>0</v>
      </c>
    </row>
    <row r="54" spans="1:5" s="175" customFormat="1" ht="56.25" customHeight="1">
      <c r="A54" s="285" t="s">
        <v>241</v>
      </c>
      <c r="B54" s="9" t="s">
        <v>247</v>
      </c>
      <c r="C54" s="304"/>
      <c r="D54" s="313">
        <f>D55</f>
        <v>0</v>
      </c>
      <c r="E54" s="306">
        <f>SUM(E55)</f>
        <v>0</v>
      </c>
    </row>
    <row r="55" spans="1:5" s="175" customFormat="1" ht="51.75" customHeight="1">
      <c r="A55" s="284" t="s">
        <v>97</v>
      </c>
      <c r="B55" s="9" t="s">
        <v>247</v>
      </c>
      <c r="C55" s="322">
        <v>200</v>
      </c>
      <c r="D55" s="313"/>
      <c r="E55" s="306">
        <v>0</v>
      </c>
    </row>
    <row r="56" spans="1:5" s="175" customFormat="1" ht="51.75" customHeight="1">
      <c r="A56" s="281" t="s">
        <v>240</v>
      </c>
      <c r="B56" s="16" t="s">
        <v>325</v>
      </c>
      <c r="C56" s="307"/>
      <c r="D56" s="323">
        <f>SUM(D57)</f>
        <v>174</v>
      </c>
      <c r="E56" s="308">
        <f>SUM(E57)</f>
        <v>174</v>
      </c>
    </row>
    <row r="57" spans="1:5" s="175" customFormat="1" ht="51.75" customHeight="1">
      <c r="A57" s="284" t="s">
        <v>94</v>
      </c>
      <c r="B57" s="9" t="s">
        <v>325</v>
      </c>
      <c r="C57" s="322" t="s">
        <v>95</v>
      </c>
      <c r="D57" s="313">
        <v>174</v>
      </c>
      <c r="E57" s="306">
        <v>174</v>
      </c>
    </row>
    <row r="58" spans="1:5" s="175" customFormat="1" ht="38.25" customHeight="1">
      <c r="A58" s="305" t="s">
        <v>145</v>
      </c>
      <c r="B58" s="311" t="s">
        <v>137</v>
      </c>
      <c r="C58" s="307"/>
      <c r="D58" s="309">
        <f>D59+D61</f>
        <v>0</v>
      </c>
      <c r="E58" s="308">
        <f>E59+E61</f>
        <v>477.8</v>
      </c>
    </row>
    <row r="59" spans="1:5" s="175" customFormat="1" ht="33" customHeight="1">
      <c r="A59" s="93" t="s">
        <v>148</v>
      </c>
      <c r="B59" s="3" t="s">
        <v>137</v>
      </c>
      <c r="C59" s="16"/>
      <c r="D59" s="202">
        <f>D60</f>
        <v>0</v>
      </c>
      <c r="E59" s="232">
        <f>E60</f>
        <v>373.5</v>
      </c>
    </row>
    <row r="60" spans="1:5" s="175" customFormat="1" ht="81">
      <c r="A60" s="8" t="s">
        <v>94</v>
      </c>
      <c r="B60" s="215" t="s">
        <v>318</v>
      </c>
      <c r="C60" s="5" t="s">
        <v>95</v>
      </c>
      <c r="D60" s="200">
        <v>0</v>
      </c>
      <c r="E60" s="105">
        <v>373.5</v>
      </c>
    </row>
    <row r="61" spans="1:5" s="175" customFormat="1" ht="40.5">
      <c r="A61" s="6" t="s">
        <v>139</v>
      </c>
      <c r="B61" s="3" t="s">
        <v>137</v>
      </c>
      <c r="C61" s="3"/>
      <c r="D61" s="199">
        <f>D62</f>
        <v>0</v>
      </c>
      <c r="E61" s="118">
        <f>E62</f>
        <v>104.3</v>
      </c>
    </row>
    <row r="62" spans="1:5" s="175" customFormat="1" ht="40.5">
      <c r="A62" s="7" t="s">
        <v>140</v>
      </c>
      <c r="B62" s="215" t="s">
        <v>322</v>
      </c>
      <c r="C62" s="5"/>
      <c r="D62" s="200">
        <f>D63</f>
        <v>0</v>
      </c>
      <c r="E62" s="105">
        <f>E63</f>
        <v>104.3</v>
      </c>
    </row>
    <row r="63" spans="1:5" s="175" customFormat="1" ht="81">
      <c r="A63" s="8" t="s">
        <v>94</v>
      </c>
      <c r="B63" s="215" t="s">
        <v>322</v>
      </c>
      <c r="C63" s="5" t="s">
        <v>95</v>
      </c>
      <c r="D63" s="200">
        <v>0</v>
      </c>
      <c r="E63" s="105">
        <v>104.3</v>
      </c>
    </row>
    <row r="64" spans="1:5" ht="20.25">
      <c r="A64" s="6" t="s">
        <v>20</v>
      </c>
      <c r="B64" s="4"/>
      <c r="C64" s="4"/>
      <c r="D64" s="206">
        <f>D6+D12+D24+D28+D37+D41+D49+D53+D58</f>
        <v>365</v>
      </c>
      <c r="E64" s="206">
        <f>E6+E12+E24+E28+E37+E41+E49+E53+E58</f>
        <v>2847.5</v>
      </c>
    </row>
    <row r="65" ht="18.75" hidden="1">
      <c r="E65" s="12"/>
    </row>
    <row r="66" spans="1:5" ht="18.75" hidden="1">
      <c r="A66" s="382"/>
      <c r="B66" s="13"/>
      <c r="C66" s="13"/>
      <c r="D66" s="13"/>
      <c r="E66" s="12"/>
    </row>
    <row r="67" spans="1:4" ht="18.75" hidden="1">
      <c r="A67" s="382"/>
      <c r="B67" s="13"/>
      <c r="C67" s="13"/>
      <c r="D67" s="13"/>
    </row>
    <row r="68" ht="18.75" hidden="1">
      <c r="A68" s="14"/>
    </row>
    <row r="69" ht="18.75" hidden="1">
      <c r="A69" s="15"/>
    </row>
    <row r="70" ht="18.75" hidden="1"/>
  </sheetData>
  <sheetProtection/>
  <mergeCells count="4">
    <mergeCell ref="B1:E1"/>
    <mergeCell ref="A2:E2"/>
    <mergeCell ref="B3:C3"/>
    <mergeCell ref="A66:A67"/>
  </mergeCells>
  <printOptions/>
  <pageMargins left="0.87" right="0.36" top="0.18" bottom="0.25" header="0.27" footer="0.23"/>
  <pageSetup fitToHeight="0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50"/>
  <sheetViews>
    <sheetView zoomScale="70" zoomScaleNormal="70" zoomScalePageLayoutView="0" workbookViewId="0" topLeftCell="A1">
      <selection activeCell="H6" sqref="H6"/>
    </sheetView>
  </sheetViews>
  <sheetFormatPr defaultColWidth="9.140625" defaultRowHeight="15"/>
  <cols>
    <col min="1" max="1" width="89.421875" style="11" customWidth="1"/>
    <col min="2" max="2" width="33.8515625" style="11" customWidth="1"/>
    <col min="3" max="3" width="15.421875" style="11" customWidth="1"/>
    <col min="4" max="4" width="14.7109375" style="11" customWidth="1"/>
    <col min="5" max="5" width="18.28125" style="0" customWidth="1"/>
    <col min="6" max="6" width="17.57421875" style="0" customWidth="1"/>
    <col min="7" max="7" width="0" style="0" hidden="1" customWidth="1"/>
  </cols>
  <sheetData>
    <row r="1" spans="1:6" ht="115.5" customHeight="1">
      <c r="A1" s="1"/>
      <c r="B1" s="384" t="s">
        <v>358</v>
      </c>
      <c r="C1" s="384"/>
      <c r="D1" s="384"/>
      <c r="E1" s="384"/>
      <c r="F1" s="384"/>
    </row>
    <row r="2" spans="1:6" ht="63.75" customHeight="1">
      <c r="A2" s="383" t="s">
        <v>341</v>
      </c>
      <c r="B2" s="383"/>
      <c r="C2" s="383"/>
      <c r="D2" s="383"/>
      <c r="E2" s="383"/>
      <c r="F2" s="383"/>
    </row>
    <row r="3" spans="1:6" ht="19.5" customHeight="1">
      <c r="A3" s="2"/>
      <c r="B3" s="385"/>
      <c r="C3" s="385"/>
      <c r="D3" s="2"/>
      <c r="F3" s="132" t="s">
        <v>138</v>
      </c>
    </row>
    <row r="4" spans="1:6" s="94" customFormat="1" ht="48.75" customHeight="1">
      <c r="A4" s="97" t="s">
        <v>0</v>
      </c>
      <c r="B4" s="97" t="s">
        <v>4</v>
      </c>
      <c r="C4" s="97" t="s">
        <v>5</v>
      </c>
      <c r="D4" s="97" t="s">
        <v>177</v>
      </c>
      <c r="E4" s="122" t="s">
        <v>316</v>
      </c>
      <c r="F4" s="122" t="s">
        <v>329</v>
      </c>
    </row>
    <row r="5" spans="1:6" s="98" customFormat="1" ht="18.75">
      <c r="A5" s="172">
        <v>1</v>
      </c>
      <c r="B5" s="172">
        <v>2</v>
      </c>
      <c r="C5" s="172">
        <v>3</v>
      </c>
      <c r="D5" s="172">
        <v>4</v>
      </c>
      <c r="E5" s="173">
        <v>5</v>
      </c>
      <c r="F5" s="173">
        <v>6</v>
      </c>
    </row>
    <row r="6" spans="1:6" s="98" customFormat="1" ht="81">
      <c r="A6" s="281" t="s">
        <v>235</v>
      </c>
      <c r="B6" s="121" t="s">
        <v>185</v>
      </c>
      <c r="C6" s="97"/>
      <c r="D6" s="315">
        <f aca="true" t="shared" si="0" ref="D6:F7">D7</f>
        <v>0</v>
      </c>
      <c r="E6" s="316">
        <f t="shared" si="0"/>
        <v>1191.26</v>
      </c>
      <c r="F6" s="316">
        <f t="shared" si="0"/>
        <v>1185.3999999999999</v>
      </c>
    </row>
    <row r="7" spans="1:6" s="176" customFormat="1" ht="94.5" customHeight="1">
      <c r="A7" s="107" t="s">
        <v>184</v>
      </c>
      <c r="B7" s="212" t="s">
        <v>185</v>
      </c>
      <c r="C7" s="215"/>
      <c r="D7" s="225">
        <f t="shared" si="0"/>
        <v>0</v>
      </c>
      <c r="E7" s="186">
        <f t="shared" si="0"/>
        <v>1191.26</v>
      </c>
      <c r="F7" s="186">
        <f t="shared" si="0"/>
        <v>1185.3999999999999</v>
      </c>
    </row>
    <row r="8" spans="1:6" s="174" customFormat="1" ht="50.25" customHeight="1">
      <c r="A8" s="106" t="s">
        <v>183</v>
      </c>
      <c r="B8" s="215" t="s">
        <v>186</v>
      </c>
      <c r="C8" s="215"/>
      <c r="D8" s="226">
        <f>D9+D10</f>
        <v>0</v>
      </c>
      <c r="E8" s="105">
        <f>E9+E10</f>
        <v>1191.26</v>
      </c>
      <c r="F8" s="105">
        <f>F9+F10</f>
        <v>1185.3999999999999</v>
      </c>
    </row>
    <row r="9" spans="1:6" s="175" customFormat="1" ht="44.25" customHeight="1">
      <c r="A9" s="106" t="s">
        <v>258</v>
      </c>
      <c r="B9" s="215" t="s">
        <v>192</v>
      </c>
      <c r="C9" s="215" t="s">
        <v>95</v>
      </c>
      <c r="D9" s="226">
        <v>0</v>
      </c>
      <c r="E9" s="105">
        <v>1061.31</v>
      </c>
      <c r="F9" s="105">
        <v>1061.31</v>
      </c>
    </row>
    <row r="10" spans="1:6" s="175" customFormat="1" ht="48" customHeight="1">
      <c r="A10" s="106" t="s">
        <v>187</v>
      </c>
      <c r="B10" s="215" t="s">
        <v>192</v>
      </c>
      <c r="C10" s="215" t="s">
        <v>96</v>
      </c>
      <c r="D10" s="226"/>
      <c r="E10" s="105">
        <v>129.95</v>
      </c>
      <c r="F10" s="105">
        <v>124.09</v>
      </c>
    </row>
    <row r="11" spans="1:6" s="175" customFormat="1" ht="89.25" customHeight="1">
      <c r="A11" s="107" t="s">
        <v>233</v>
      </c>
      <c r="B11" s="182" t="s">
        <v>189</v>
      </c>
      <c r="C11" s="212"/>
      <c r="D11" s="225">
        <f>D12+D15</f>
        <v>0</v>
      </c>
      <c r="E11" s="186">
        <f>E12+E15</f>
        <v>86.43</v>
      </c>
      <c r="F11" s="186">
        <f>F12+F15</f>
        <v>30</v>
      </c>
    </row>
    <row r="12" spans="1:6" s="175" customFormat="1" ht="51.75" customHeight="1">
      <c r="A12" s="106" t="s">
        <v>188</v>
      </c>
      <c r="B12" s="10" t="s">
        <v>214</v>
      </c>
      <c r="C12" s="215"/>
      <c r="D12" s="226">
        <f aca="true" t="shared" si="1" ref="D12:F13">D13</f>
        <v>0</v>
      </c>
      <c r="E12" s="224">
        <f t="shared" si="1"/>
        <v>30</v>
      </c>
      <c r="F12" s="224">
        <f t="shared" si="1"/>
        <v>30</v>
      </c>
    </row>
    <row r="13" spans="1:6" s="175" customFormat="1" ht="32.25" customHeight="1">
      <c r="A13" s="106" t="s">
        <v>143</v>
      </c>
      <c r="B13" s="10" t="s">
        <v>213</v>
      </c>
      <c r="C13" s="215"/>
      <c r="D13" s="226">
        <f t="shared" si="1"/>
        <v>0</v>
      </c>
      <c r="E13" s="224">
        <f>SUM(E14)</f>
        <v>30</v>
      </c>
      <c r="F13" s="224">
        <f>SUM(F14)</f>
        <v>30</v>
      </c>
    </row>
    <row r="14" spans="1:6" s="175" customFormat="1" ht="47.25" customHeight="1">
      <c r="A14" s="106" t="s">
        <v>97</v>
      </c>
      <c r="B14" s="10" t="s">
        <v>213</v>
      </c>
      <c r="C14" s="215" t="s">
        <v>96</v>
      </c>
      <c r="D14" s="226">
        <v>0</v>
      </c>
      <c r="E14" s="224">
        <v>30</v>
      </c>
      <c r="F14" s="224">
        <v>30</v>
      </c>
    </row>
    <row r="15" spans="1:9" s="175" customFormat="1" ht="46.5" customHeight="1">
      <c r="A15" s="106" t="s">
        <v>105</v>
      </c>
      <c r="B15" s="10" t="s">
        <v>213</v>
      </c>
      <c r="C15" s="215"/>
      <c r="D15" s="226">
        <f>D16</f>
        <v>0</v>
      </c>
      <c r="E15" s="105">
        <f>E16</f>
        <v>56.43</v>
      </c>
      <c r="F15" s="105">
        <f>F16</f>
        <v>0</v>
      </c>
      <c r="I15" s="175" t="s">
        <v>167</v>
      </c>
    </row>
    <row r="16" spans="1:6" s="175" customFormat="1" ht="48" customHeight="1">
      <c r="A16" s="106" t="s">
        <v>32</v>
      </c>
      <c r="B16" s="10" t="s">
        <v>213</v>
      </c>
      <c r="C16" s="215" t="s">
        <v>99</v>
      </c>
      <c r="D16" s="226">
        <f>D18</f>
        <v>0</v>
      </c>
      <c r="E16" s="105">
        <v>56.43</v>
      </c>
      <c r="F16" s="105">
        <f>F17+F18</f>
        <v>0</v>
      </c>
    </row>
    <row r="17" spans="1:6" s="175" customFormat="1" ht="48" customHeight="1">
      <c r="A17" s="106" t="s">
        <v>97</v>
      </c>
      <c r="B17" s="10" t="s">
        <v>246</v>
      </c>
      <c r="C17" s="215" t="s">
        <v>96</v>
      </c>
      <c r="D17" s="226">
        <v>0</v>
      </c>
      <c r="E17" s="105">
        <v>0</v>
      </c>
      <c r="F17" s="105">
        <v>0</v>
      </c>
    </row>
    <row r="18" spans="1:6" s="175" customFormat="1" ht="46.5" customHeight="1">
      <c r="A18" s="106" t="s">
        <v>97</v>
      </c>
      <c r="B18" s="10" t="s">
        <v>246</v>
      </c>
      <c r="C18" s="215" t="s">
        <v>99</v>
      </c>
      <c r="D18" s="226"/>
      <c r="E18" s="224"/>
      <c r="F18" s="224"/>
    </row>
    <row r="19" spans="1:6" s="175" customFormat="1" ht="81">
      <c r="A19" s="107" t="s">
        <v>208</v>
      </c>
      <c r="B19" s="182" t="s">
        <v>227</v>
      </c>
      <c r="C19" s="212"/>
      <c r="D19" s="223">
        <f aca="true" t="shared" si="2" ref="D19:E21">D20</f>
        <v>0</v>
      </c>
      <c r="E19" s="186">
        <f t="shared" si="2"/>
        <v>220.49</v>
      </c>
      <c r="F19" s="186">
        <f>F20</f>
        <v>220.49</v>
      </c>
    </row>
    <row r="20" spans="1:6" s="175" customFormat="1" ht="40.5">
      <c r="A20" s="106" t="s">
        <v>206</v>
      </c>
      <c r="B20" s="10" t="s">
        <v>215</v>
      </c>
      <c r="C20" s="215"/>
      <c r="D20" s="227">
        <f t="shared" si="2"/>
        <v>0</v>
      </c>
      <c r="E20" s="105">
        <f t="shared" si="2"/>
        <v>220.49</v>
      </c>
      <c r="F20" s="105">
        <f>F21</f>
        <v>220.49</v>
      </c>
    </row>
    <row r="21" spans="1:6" s="175" customFormat="1" ht="40.5">
      <c r="A21" s="106" t="s">
        <v>207</v>
      </c>
      <c r="B21" s="10" t="s">
        <v>215</v>
      </c>
      <c r="C21" s="215"/>
      <c r="D21" s="227">
        <f t="shared" si="2"/>
        <v>0</v>
      </c>
      <c r="E21" s="105">
        <f t="shared" si="2"/>
        <v>220.49</v>
      </c>
      <c r="F21" s="105">
        <f>F22</f>
        <v>220.49</v>
      </c>
    </row>
    <row r="22" spans="1:6" s="175" customFormat="1" ht="40.5">
      <c r="A22" s="106" t="s">
        <v>97</v>
      </c>
      <c r="B22" s="10" t="s">
        <v>215</v>
      </c>
      <c r="C22" s="215" t="s">
        <v>96</v>
      </c>
      <c r="D22" s="227">
        <v>0</v>
      </c>
      <c r="E22" s="105">
        <v>220.49</v>
      </c>
      <c r="F22" s="105">
        <v>220.49</v>
      </c>
    </row>
    <row r="23" spans="1:6" s="175" customFormat="1" ht="81">
      <c r="A23" s="183" t="s">
        <v>198</v>
      </c>
      <c r="B23" s="182" t="s">
        <v>199</v>
      </c>
      <c r="C23" s="215"/>
      <c r="D23" s="223">
        <f>D24+D27+D29</f>
        <v>0</v>
      </c>
      <c r="E23" s="186">
        <f>E24+E27+E29</f>
        <v>20</v>
      </c>
      <c r="F23" s="186">
        <f>F24+F27+F29</f>
        <v>20</v>
      </c>
    </row>
    <row r="24" spans="1:6" s="175" customFormat="1" ht="48" customHeight="1">
      <c r="A24" s="171" t="s">
        <v>202</v>
      </c>
      <c r="B24" s="10" t="s">
        <v>323</v>
      </c>
      <c r="C24" s="215"/>
      <c r="D24" s="227">
        <f aca="true" t="shared" si="3" ref="D24:F25">D25</f>
        <v>0</v>
      </c>
      <c r="E24" s="105">
        <f t="shared" si="3"/>
        <v>5</v>
      </c>
      <c r="F24" s="105">
        <f t="shared" si="3"/>
        <v>5</v>
      </c>
    </row>
    <row r="25" spans="1:6" s="175" customFormat="1" ht="40.5">
      <c r="A25" s="171" t="s">
        <v>203</v>
      </c>
      <c r="B25" s="10" t="s">
        <v>323</v>
      </c>
      <c r="C25" s="215"/>
      <c r="D25" s="227">
        <f t="shared" si="3"/>
        <v>0</v>
      </c>
      <c r="E25" s="105">
        <f t="shared" si="3"/>
        <v>5</v>
      </c>
      <c r="F25" s="105">
        <f t="shared" si="3"/>
        <v>5</v>
      </c>
    </row>
    <row r="26" spans="1:6" s="175" customFormat="1" ht="20.25">
      <c r="A26" s="171" t="s">
        <v>98</v>
      </c>
      <c r="B26" s="10" t="s">
        <v>319</v>
      </c>
      <c r="C26" s="215" t="s">
        <v>99</v>
      </c>
      <c r="D26" s="227">
        <v>0</v>
      </c>
      <c r="E26" s="105">
        <v>5</v>
      </c>
      <c r="F26" s="105">
        <v>5</v>
      </c>
    </row>
    <row r="27" spans="1:6" s="175" customFormat="1" ht="43.5" customHeight="1">
      <c r="A27" s="171" t="s">
        <v>197</v>
      </c>
      <c r="B27" s="10" t="s">
        <v>343</v>
      </c>
      <c r="C27" s="215"/>
      <c r="D27" s="227">
        <f>D28</f>
        <v>0</v>
      </c>
      <c r="E27" s="105">
        <f>E28</f>
        <v>10</v>
      </c>
      <c r="F27" s="105">
        <f>F28</f>
        <v>10</v>
      </c>
    </row>
    <row r="28" spans="1:6" s="175" customFormat="1" ht="40.5">
      <c r="A28" s="171" t="s">
        <v>97</v>
      </c>
      <c r="B28" s="10" t="s">
        <v>321</v>
      </c>
      <c r="C28" s="215" t="s">
        <v>96</v>
      </c>
      <c r="D28" s="227">
        <v>0</v>
      </c>
      <c r="E28" s="105">
        <v>10</v>
      </c>
      <c r="F28" s="105">
        <v>10</v>
      </c>
    </row>
    <row r="29" spans="1:6" s="175" customFormat="1" ht="40.5">
      <c r="A29" s="171" t="s">
        <v>200</v>
      </c>
      <c r="B29" s="10" t="s">
        <v>324</v>
      </c>
      <c r="C29" s="215"/>
      <c r="D29" s="227">
        <f aca="true" t="shared" si="4" ref="D29:F30">D30</f>
        <v>0</v>
      </c>
      <c r="E29" s="105">
        <f t="shared" si="4"/>
        <v>5</v>
      </c>
      <c r="F29" s="105">
        <f t="shared" si="4"/>
        <v>5</v>
      </c>
    </row>
    <row r="30" spans="1:6" s="176" customFormat="1" ht="40.5">
      <c r="A30" s="171" t="s">
        <v>201</v>
      </c>
      <c r="B30" s="10" t="s">
        <v>324</v>
      </c>
      <c r="C30" s="215"/>
      <c r="D30" s="227">
        <f t="shared" si="4"/>
        <v>0</v>
      </c>
      <c r="E30" s="105">
        <f t="shared" si="4"/>
        <v>5</v>
      </c>
      <c r="F30" s="105">
        <f t="shared" si="4"/>
        <v>5</v>
      </c>
    </row>
    <row r="31" spans="1:6" s="176" customFormat="1" ht="20.25">
      <c r="A31" s="171" t="s">
        <v>98</v>
      </c>
      <c r="B31" s="10" t="s">
        <v>324</v>
      </c>
      <c r="C31" s="215" t="s">
        <v>99</v>
      </c>
      <c r="D31" s="227">
        <v>0</v>
      </c>
      <c r="E31" s="105">
        <v>5</v>
      </c>
      <c r="F31" s="105">
        <v>5</v>
      </c>
    </row>
    <row r="32" spans="1:6" s="176" customFormat="1" ht="81">
      <c r="A32" s="183" t="s">
        <v>231</v>
      </c>
      <c r="B32" s="16" t="s">
        <v>194</v>
      </c>
      <c r="C32" s="212"/>
      <c r="D32" s="223">
        <f>D33+D37+D35+D36</f>
        <v>-58.2</v>
      </c>
      <c r="E32" s="213">
        <f>E33+E37+E35+E36</f>
        <v>366.24</v>
      </c>
      <c r="F32" s="213">
        <f>F33+F37+F35+F36</f>
        <v>424.46</v>
      </c>
    </row>
    <row r="33" spans="1:6" s="176" customFormat="1" ht="40.5">
      <c r="A33" s="171" t="s">
        <v>193</v>
      </c>
      <c r="B33" s="9" t="s">
        <v>222</v>
      </c>
      <c r="C33" s="215"/>
      <c r="D33" s="227">
        <f>D34</f>
        <v>0</v>
      </c>
      <c r="E33" s="105">
        <f>E34</f>
        <v>5</v>
      </c>
      <c r="F33" s="105">
        <f>F34</f>
        <v>5</v>
      </c>
    </row>
    <row r="34" spans="1:6" s="176" customFormat="1" ht="40.5">
      <c r="A34" s="171" t="s">
        <v>97</v>
      </c>
      <c r="B34" s="9" t="s">
        <v>222</v>
      </c>
      <c r="C34" s="215" t="s">
        <v>96</v>
      </c>
      <c r="D34" s="227">
        <v>0</v>
      </c>
      <c r="E34" s="224">
        <v>5</v>
      </c>
      <c r="F34" s="224">
        <v>5</v>
      </c>
    </row>
    <row r="35" spans="1:6" s="176" customFormat="1" ht="81">
      <c r="A35" s="285" t="s">
        <v>94</v>
      </c>
      <c r="B35" s="9" t="s">
        <v>248</v>
      </c>
      <c r="C35" s="215" t="s">
        <v>95</v>
      </c>
      <c r="D35" s="227"/>
      <c r="E35" s="105">
        <v>343.44</v>
      </c>
      <c r="F35" s="105">
        <v>343.46</v>
      </c>
    </row>
    <row r="36" spans="1:6" s="176" customFormat="1" ht="40.5">
      <c r="A36" s="171" t="s">
        <v>97</v>
      </c>
      <c r="B36" s="9" t="s">
        <v>248</v>
      </c>
      <c r="C36" s="215" t="s">
        <v>96</v>
      </c>
      <c r="D36" s="227">
        <v>-58.2</v>
      </c>
      <c r="E36" s="105">
        <v>7.8</v>
      </c>
      <c r="F36" s="105">
        <v>66</v>
      </c>
    </row>
    <row r="37" spans="1:6" s="176" customFormat="1" ht="40.5" customHeight="1">
      <c r="A37" s="171" t="s">
        <v>195</v>
      </c>
      <c r="B37" s="9" t="s">
        <v>219</v>
      </c>
      <c r="C37" s="215"/>
      <c r="D37" s="227">
        <f>D38</f>
        <v>0</v>
      </c>
      <c r="E37" s="105">
        <f>E38</f>
        <v>10</v>
      </c>
      <c r="F37" s="105">
        <f>F38</f>
        <v>10</v>
      </c>
    </row>
    <row r="38" spans="1:6" s="176" customFormat="1" ht="40.5">
      <c r="A38" s="171" t="s">
        <v>97</v>
      </c>
      <c r="B38" s="9" t="s">
        <v>219</v>
      </c>
      <c r="C38" s="215" t="s">
        <v>96</v>
      </c>
      <c r="D38" s="227">
        <v>0</v>
      </c>
      <c r="E38" s="105">
        <v>10</v>
      </c>
      <c r="F38" s="105">
        <v>10</v>
      </c>
    </row>
    <row r="39" spans="1:6" s="175" customFormat="1" ht="44.25" customHeight="1">
      <c r="A39" s="314" t="s">
        <v>145</v>
      </c>
      <c r="B39" s="207"/>
      <c r="C39" s="229"/>
      <c r="D39" s="223">
        <f>D40+D42</f>
        <v>0</v>
      </c>
      <c r="E39" s="213">
        <f>E40+E42</f>
        <v>478.6</v>
      </c>
      <c r="F39" s="213">
        <f>F40+F42</f>
        <v>482.4</v>
      </c>
    </row>
    <row r="40" spans="1:6" s="175" customFormat="1" ht="25.5" customHeight="1">
      <c r="A40" s="230" t="s">
        <v>148</v>
      </c>
      <c r="B40" s="212" t="s">
        <v>147</v>
      </c>
      <c r="C40" s="16"/>
      <c r="D40" s="231">
        <f>D41</f>
        <v>0</v>
      </c>
      <c r="E40" s="232">
        <f>E41</f>
        <v>373.5</v>
      </c>
      <c r="F40" s="232">
        <f>F41</f>
        <v>373.5</v>
      </c>
    </row>
    <row r="41" spans="1:6" s="175" customFormat="1" ht="60" customHeight="1">
      <c r="A41" s="228" t="s">
        <v>94</v>
      </c>
      <c r="B41" s="215" t="s">
        <v>182</v>
      </c>
      <c r="C41" s="215" t="s">
        <v>95</v>
      </c>
      <c r="D41" s="227">
        <v>0</v>
      </c>
      <c r="E41" s="105">
        <v>373.5</v>
      </c>
      <c r="F41" s="105">
        <v>373.5</v>
      </c>
    </row>
    <row r="42" spans="1:6" s="176" customFormat="1" ht="33.75" customHeight="1">
      <c r="A42" s="233" t="s">
        <v>139</v>
      </c>
      <c r="B42" s="212" t="s">
        <v>137</v>
      </c>
      <c r="C42" s="212"/>
      <c r="D42" s="223" t="str">
        <f aca="true" t="shared" si="5" ref="D42:F43">D43</f>
        <v>0</v>
      </c>
      <c r="E42" s="186">
        <f t="shared" si="5"/>
        <v>105.1</v>
      </c>
      <c r="F42" s="186">
        <f t="shared" si="5"/>
        <v>108.9</v>
      </c>
    </row>
    <row r="43" spans="1:6" s="176" customFormat="1" ht="48.75" customHeight="1">
      <c r="A43" s="222" t="s">
        <v>140</v>
      </c>
      <c r="B43" s="215" t="s">
        <v>196</v>
      </c>
      <c r="C43" s="215"/>
      <c r="D43" s="227" t="str">
        <f t="shared" si="5"/>
        <v>0</v>
      </c>
      <c r="E43" s="105">
        <f t="shared" si="5"/>
        <v>105.1</v>
      </c>
      <c r="F43" s="105">
        <f t="shared" si="5"/>
        <v>108.9</v>
      </c>
    </row>
    <row r="44" spans="1:6" s="175" customFormat="1" ht="86.25" customHeight="1">
      <c r="A44" s="228" t="s">
        <v>94</v>
      </c>
      <c r="B44" s="215" t="s">
        <v>196</v>
      </c>
      <c r="C44" s="215" t="s">
        <v>95</v>
      </c>
      <c r="D44" s="215" t="s">
        <v>181</v>
      </c>
      <c r="E44" s="105">
        <v>105.1</v>
      </c>
      <c r="F44" s="105">
        <v>108.9</v>
      </c>
    </row>
    <row r="45" spans="1:6" s="175" customFormat="1" ht="27.75" customHeight="1">
      <c r="A45" s="107" t="s">
        <v>106</v>
      </c>
      <c r="B45" s="182" t="s">
        <v>179</v>
      </c>
      <c r="C45" s="215"/>
      <c r="D45" s="212" t="s">
        <v>181</v>
      </c>
      <c r="E45" s="186">
        <v>62.08</v>
      </c>
      <c r="F45" s="186">
        <v>124.35</v>
      </c>
    </row>
    <row r="46" spans="1:7" ht="20.25">
      <c r="A46" s="233" t="s">
        <v>20</v>
      </c>
      <c r="B46" s="216"/>
      <c r="C46" s="216"/>
      <c r="D46" s="190">
        <f>D6+D11+D19+D23+D32+D39+D45</f>
        <v>-58.2</v>
      </c>
      <c r="E46" s="198">
        <f>E6+E11+E19+E23+E32+E39+E45</f>
        <v>2425.1</v>
      </c>
      <c r="F46" s="198">
        <f>F6+F11+F19+F23+F32+F39+F45</f>
        <v>2487.1</v>
      </c>
      <c r="G46" s="185" t="e">
        <f>G7+G15+#REF!+G30+G42+#REF!+#REF!</f>
        <v>#REF!</v>
      </c>
    </row>
    <row r="47" spans="1:4" ht="18.75">
      <c r="A47" s="15"/>
      <c r="B47" s="13"/>
      <c r="C47" s="13"/>
      <c r="D47" s="13"/>
    </row>
    <row r="48" spans="1:5" ht="18.75">
      <c r="A48" s="14"/>
      <c r="E48" s="187"/>
    </row>
    <row r="49" ht="18.75">
      <c r="A49" s="15"/>
    </row>
    <row r="50" spans="5:6" ht="18.75">
      <c r="E50" s="184"/>
      <c r="F50" s="184"/>
    </row>
  </sheetData>
  <sheetProtection/>
  <mergeCells count="3">
    <mergeCell ref="B3:C3"/>
    <mergeCell ref="B1:F1"/>
    <mergeCell ref="A2:F2"/>
  </mergeCells>
  <printOptions/>
  <pageMargins left="1.0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6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78.8515625" style="25" customWidth="1"/>
    <col min="2" max="2" width="43.28125" style="25" customWidth="1"/>
    <col min="3" max="3" width="26.57421875" style="25" customWidth="1"/>
    <col min="4" max="16384" width="9.140625" style="25" customWidth="1"/>
  </cols>
  <sheetData>
    <row r="1" spans="1:9" ht="90.75" customHeight="1">
      <c r="A1" s="17"/>
      <c r="B1" s="378" t="s">
        <v>359</v>
      </c>
      <c r="C1" s="378"/>
      <c r="D1" s="30"/>
      <c r="E1" s="30"/>
      <c r="F1" s="30"/>
      <c r="G1" s="30"/>
      <c r="H1" s="30"/>
      <c r="I1" s="30"/>
    </row>
    <row r="2" spans="1:3" ht="88.5" customHeight="1">
      <c r="A2" s="368" t="s">
        <v>342</v>
      </c>
      <c r="B2" s="368"/>
      <c r="C2" s="368"/>
    </row>
    <row r="3" spans="1:3" ht="24.75" customHeight="1">
      <c r="A3" s="170"/>
      <c r="B3" s="170"/>
      <c r="C3" s="178" t="s">
        <v>141</v>
      </c>
    </row>
    <row r="4" spans="1:3" s="26" customFormat="1" ht="18.75">
      <c r="A4" s="43" t="s">
        <v>111</v>
      </c>
      <c r="B4" s="43" t="s">
        <v>112</v>
      </c>
      <c r="C4" s="125" t="s">
        <v>113</v>
      </c>
    </row>
    <row r="5" spans="1:3" ht="347.25" customHeight="1">
      <c r="A5" s="165" t="s">
        <v>142</v>
      </c>
      <c r="B5" s="166" t="s">
        <v>154</v>
      </c>
      <c r="C5" s="166">
        <v>56.43</v>
      </c>
    </row>
    <row r="6" spans="1:3" ht="18.75">
      <c r="A6" s="179" t="s">
        <v>134</v>
      </c>
      <c r="B6" s="168" t="s">
        <v>114</v>
      </c>
      <c r="C6" s="168">
        <f>SUM(C5:C5)</f>
        <v>56.43</v>
      </c>
    </row>
  </sheetData>
  <sheetProtection/>
  <mergeCells count="2">
    <mergeCell ref="B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46"/>
  <sheetViews>
    <sheetView zoomScale="70" zoomScaleNormal="70" zoomScalePageLayoutView="0" workbookViewId="0" topLeftCell="A1">
      <selection activeCell="C1" sqref="C1:D1"/>
    </sheetView>
  </sheetViews>
  <sheetFormatPr defaultColWidth="47.8515625" defaultRowHeight="37.5" customHeight="1"/>
  <cols>
    <col min="1" max="1" width="63.8515625" style="133" customWidth="1"/>
    <col min="2" max="2" width="37.140625" style="133" customWidth="1"/>
    <col min="3" max="3" width="21.00390625" style="136" customWidth="1"/>
    <col min="4" max="4" width="21.57421875" style="133" customWidth="1"/>
    <col min="5" max="5" width="0.42578125" style="133" customWidth="1"/>
    <col min="6" max="6" width="0" style="133" hidden="1" customWidth="1"/>
    <col min="7" max="7" width="2.00390625" style="133" customWidth="1"/>
    <col min="8" max="16384" width="47.8515625" style="133" customWidth="1"/>
  </cols>
  <sheetData>
    <row r="1" spans="2:4" ht="124.5" customHeight="1">
      <c r="B1" s="134"/>
      <c r="C1" s="350" t="s">
        <v>345</v>
      </c>
      <c r="D1" s="346"/>
    </row>
    <row r="2" spans="1:4" ht="62.25" customHeight="1">
      <c r="A2" s="344" t="s">
        <v>328</v>
      </c>
      <c r="B2" s="344"/>
      <c r="C2" s="344"/>
      <c r="D2" s="344"/>
    </row>
    <row r="3" ht="31.5" customHeight="1">
      <c r="B3" s="135"/>
    </row>
    <row r="4" spans="1:4" s="140" customFormat="1" ht="50.25" customHeight="1">
      <c r="A4" s="137"/>
      <c r="B4" s="138" t="s">
        <v>117</v>
      </c>
      <c r="C4" s="139" t="s">
        <v>316</v>
      </c>
      <c r="D4" s="139" t="s">
        <v>329</v>
      </c>
    </row>
    <row r="5" spans="1:4" s="140" customFormat="1" ht="50.25" customHeight="1">
      <c r="A5" s="347" t="s">
        <v>326</v>
      </c>
      <c r="B5" s="348"/>
      <c r="C5" s="348"/>
      <c r="D5" s="349"/>
    </row>
    <row r="6" spans="1:4" ht="18.75">
      <c r="A6" s="141" t="s">
        <v>118</v>
      </c>
      <c r="B6" s="142"/>
      <c r="C6" s="143">
        <v>0</v>
      </c>
      <c r="D6" s="162"/>
    </row>
    <row r="7" spans="1:4" ht="37.5">
      <c r="A7" s="144" t="s">
        <v>119</v>
      </c>
      <c r="B7" s="145" t="s">
        <v>120</v>
      </c>
      <c r="C7" s="146">
        <v>0</v>
      </c>
      <c r="D7" s="162"/>
    </row>
    <row r="8" spans="1:4" ht="18.75">
      <c r="A8" s="147" t="s">
        <v>121</v>
      </c>
      <c r="B8" s="148"/>
      <c r="C8" s="149"/>
      <c r="D8" s="162"/>
    </row>
    <row r="9" spans="1:4" ht="37.5">
      <c r="A9" s="150" t="s">
        <v>122</v>
      </c>
      <c r="B9" s="145" t="s">
        <v>123</v>
      </c>
      <c r="C9" s="149"/>
      <c r="D9" s="162"/>
    </row>
    <row r="10" spans="1:4" ht="56.25">
      <c r="A10" s="321" t="s">
        <v>292</v>
      </c>
      <c r="B10" s="148" t="s">
        <v>293</v>
      </c>
      <c r="C10" s="149"/>
      <c r="D10" s="162"/>
    </row>
    <row r="11" spans="1:4" ht="37.5">
      <c r="A11" s="321" t="s">
        <v>294</v>
      </c>
      <c r="B11" s="148" t="s">
        <v>295</v>
      </c>
      <c r="C11" s="149"/>
      <c r="D11" s="162"/>
    </row>
    <row r="12" spans="1:4" ht="56.25">
      <c r="A12" s="321" t="s">
        <v>296</v>
      </c>
      <c r="B12" s="148" t="s">
        <v>297</v>
      </c>
      <c r="C12" s="149"/>
      <c r="D12" s="162"/>
    </row>
    <row r="13" spans="1:4" ht="37.5">
      <c r="A13" s="321" t="s">
        <v>299</v>
      </c>
      <c r="B13" s="148" t="s">
        <v>298</v>
      </c>
      <c r="C13" s="149"/>
      <c r="D13" s="162"/>
    </row>
    <row r="14" spans="1:4" s="151" customFormat="1" ht="37.5">
      <c r="A14" s="144" t="s">
        <v>294</v>
      </c>
      <c r="B14" s="145" t="s">
        <v>125</v>
      </c>
      <c r="C14" s="149">
        <f>C15+C17</f>
        <v>0</v>
      </c>
      <c r="D14" s="163"/>
    </row>
    <row r="15" spans="1:4" ht="37.5">
      <c r="A15" s="152" t="s">
        <v>126</v>
      </c>
      <c r="B15" s="148" t="s">
        <v>127</v>
      </c>
      <c r="C15" s="149"/>
      <c r="D15" s="162"/>
    </row>
    <row r="16" spans="1:4" ht="56.25">
      <c r="A16" s="153" t="s">
        <v>280</v>
      </c>
      <c r="B16" s="148" t="s">
        <v>168</v>
      </c>
      <c r="C16" s="149"/>
      <c r="D16" s="162"/>
    </row>
    <row r="17" spans="1:4" ht="37.5">
      <c r="A17" s="147" t="s">
        <v>128</v>
      </c>
      <c r="B17" s="148" t="s">
        <v>129</v>
      </c>
      <c r="C17" s="149"/>
      <c r="D17" s="162"/>
    </row>
    <row r="18" spans="1:4" ht="56.25">
      <c r="A18" s="147" t="s">
        <v>281</v>
      </c>
      <c r="B18" s="148" t="s">
        <v>282</v>
      </c>
      <c r="C18" s="149"/>
      <c r="D18" s="162"/>
    </row>
    <row r="19" spans="1:4" s="151" customFormat="1" ht="37.5">
      <c r="A19" s="144" t="s">
        <v>130</v>
      </c>
      <c r="B19" s="145" t="s">
        <v>131</v>
      </c>
      <c r="C19" s="146">
        <f>C20-C22</f>
        <v>0</v>
      </c>
      <c r="D19" s="163"/>
    </row>
    <row r="20" spans="1:4" ht="56.25">
      <c r="A20" s="147" t="s">
        <v>284</v>
      </c>
      <c r="B20" s="148" t="s">
        <v>285</v>
      </c>
      <c r="C20" s="154">
        <f>C21</f>
        <v>0</v>
      </c>
      <c r="D20" s="162"/>
    </row>
    <row r="21" spans="1:4" ht="56.25">
      <c r="A21" s="320" t="s">
        <v>286</v>
      </c>
      <c r="B21" s="148" t="s">
        <v>283</v>
      </c>
      <c r="C21" s="154"/>
      <c r="D21" s="162"/>
    </row>
    <row r="22" spans="1:4" ht="75">
      <c r="A22" s="147" t="s">
        <v>289</v>
      </c>
      <c r="B22" s="148" t="s">
        <v>288</v>
      </c>
      <c r="C22" s="154"/>
      <c r="D22" s="162"/>
    </row>
    <row r="23" spans="1:4" ht="61.5" customHeight="1">
      <c r="A23" s="147" t="s">
        <v>132</v>
      </c>
      <c r="B23" s="148" t="s">
        <v>287</v>
      </c>
      <c r="C23" s="154"/>
      <c r="D23" s="162"/>
    </row>
    <row r="24" spans="1:4" ht="75">
      <c r="A24" s="147" t="s">
        <v>291</v>
      </c>
      <c r="B24" s="148" t="s">
        <v>290</v>
      </c>
      <c r="C24" s="154"/>
      <c r="D24" s="162"/>
    </row>
    <row r="25" spans="2:3" ht="37.5" customHeight="1">
      <c r="B25" s="155"/>
      <c r="C25" s="156"/>
    </row>
    <row r="26" spans="2:3" ht="37.5" customHeight="1">
      <c r="B26" s="157"/>
      <c r="C26" s="158"/>
    </row>
    <row r="27" spans="2:3" ht="37.5" customHeight="1">
      <c r="B27" s="155"/>
      <c r="C27" s="156"/>
    </row>
    <row r="28" spans="2:3" ht="37.5" customHeight="1">
      <c r="B28" s="155"/>
      <c r="C28" s="156"/>
    </row>
    <row r="29" spans="2:3" ht="37.5" customHeight="1">
      <c r="B29" s="157"/>
      <c r="C29" s="158"/>
    </row>
    <row r="30" spans="2:3" ht="37.5" customHeight="1">
      <c r="B30" s="155"/>
      <c r="C30" s="156"/>
    </row>
    <row r="31" spans="2:3" ht="37.5" customHeight="1">
      <c r="B31" s="155"/>
      <c r="C31" s="156"/>
    </row>
    <row r="32" spans="2:3" ht="37.5" customHeight="1">
      <c r="B32" s="155"/>
      <c r="C32" s="156"/>
    </row>
    <row r="33" spans="2:3" ht="37.5" customHeight="1">
      <c r="B33" s="155"/>
      <c r="C33" s="156"/>
    </row>
    <row r="34" spans="2:3" ht="37.5" customHeight="1">
      <c r="B34" s="159"/>
      <c r="C34" s="160"/>
    </row>
    <row r="35" spans="2:3" ht="37.5" customHeight="1">
      <c r="B35" s="159"/>
      <c r="C35" s="160"/>
    </row>
    <row r="36" spans="2:3" ht="37.5" customHeight="1">
      <c r="B36" s="159"/>
      <c r="C36" s="160"/>
    </row>
    <row r="37" ht="37.5" customHeight="1">
      <c r="C37" s="161"/>
    </row>
    <row r="38" ht="37.5" customHeight="1">
      <c r="C38" s="161"/>
    </row>
    <row r="39" ht="15.75">
      <c r="C39" s="161"/>
    </row>
    <row r="40" ht="15.75">
      <c r="C40" s="161"/>
    </row>
    <row r="41" ht="15.75">
      <c r="C41" s="161"/>
    </row>
    <row r="42" ht="15.75">
      <c r="C42" s="161"/>
    </row>
    <row r="43" ht="15.75">
      <c r="C43" s="161"/>
    </row>
    <row r="44" ht="15.75">
      <c r="C44" s="161"/>
    </row>
    <row r="45" ht="15.75">
      <c r="C45" s="161"/>
    </row>
    <row r="46" ht="15.75">
      <c r="C46" s="161"/>
    </row>
    <row r="47" ht="15.75">
      <c r="C47" s="161"/>
    </row>
    <row r="48" ht="15.75">
      <c r="C48" s="161"/>
    </row>
    <row r="49" ht="15.75">
      <c r="C49" s="161"/>
    </row>
    <row r="50" ht="15.75">
      <c r="C50" s="161"/>
    </row>
    <row r="51" ht="15.75">
      <c r="C51" s="161"/>
    </row>
    <row r="52" ht="15.75">
      <c r="C52" s="161"/>
    </row>
    <row r="53" ht="15.75">
      <c r="C53" s="161"/>
    </row>
    <row r="54" ht="15.75">
      <c r="C54" s="161"/>
    </row>
    <row r="55" ht="15.75">
      <c r="C55" s="161"/>
    </row>
    <row r="56" ht="15.75">
      <c r="C56" s="161"/>
    </row>
    <row r="57" ht="15.75">
      <c r="C57" s="161"/>
    </row>
    <row r="58" ht="15.75">
      <c r="C58" s="161"/>
    </row>
    <row r="59" ht="15.75">
      <c r="C59" s="161"/>
    </row>
    <row r="60" ht="15.75">
      <c r="C60" s="161"/>
    </row>
    <row r="61" ht="15.75">
      <c r="C61" s="161"/>
    </row>
    <row r="62" ht="15.75">
      <c r="C62" s="161"/>
    </row>
    <row r="63" ht="15.75">
      <c r="C63" s="161"/>
    </row>
    <row r="64" ht="15.75">
      <c r="C64" s="161"/>
    </row>
    <row r="65" ht="15.75">
      <c r="C65" s="161"/>
    </row>
    <row r="66" ht="15.75">
      <c r="C66" s="161"/>
    </row>
    <row r="67" ht="15.75">
      <c r="C67" s="161"/>
    </row>
    <row r="68" ht="15.75">
      <c r="C68" s="161"/>
    </row>
    <row r="69" ht="15.75">
      <c r="C69" s="161"/>
    </row>
    <row r="70" ht="15.75">
      <c r="C70" s="161"/>
    </row>
    <row r="71" ht="15.75">
      <c r="C71" s="161"/>
    </row>
    <row r="72" ht="15.75">
      <c r="C72" s="161"/>
    </row>
    <row r="73" ht="15.75">
      <c r="C73" s="161"/>
    </row>
    <row r="74" ht="15.75">
      <c r="C74" s="161"/>
    </row>
    <row r="75" ht="15.75">
      <c r="C75" s="161"/>
    </row>
    <row r="76" ht="15.75">
      <c r="C76" s="161"/>
    </row>
    <row r="77" ht="15.75">
      <c r="C77" s="161"/>
    </row>
    <row r="78" ht="15.75">
      <c r="C78" s="161"/>
    </row>
    <row r="79" ht="15.75">
      <c r="C79" s="161"/>
    </row>
    <row r="80" ht="15.75">
      <c r="C80" s="161"/>
    </row>
    <row r="81" ht="15.75">
      <c r="C81" s="161"/>
    </row>
    <row r="82" ht="15.75">
      <c r="C82" s="161"/>
    </row>
    <row r="83" ht="15.75">
      <c r="C83" s="161"/>
    </row>
    <row r="84" ht="15.75">
      <c r="C84" s="161"/>
    </row>
    <row r="85" ht="15.75">
      <c r="C85" s="161"/>
    </row>
    <row r="86" ht="15.75">
      <c r="C86" s="161"/>
    </row>
    <row r="87" ht="15.75">
      <c r="C87" s="161"/>
    </row>
    <row r="88" ht="15.75">
      <c r="C88" s="161"/>
    </row>
    <row r="89" ht="15.75">
      <c r="C89" s="161"/>
    </row>
    <row r="90" ht="15.75">
      <c r="C90" s="161"/>
    </row>
    <row r="91" ht="15.75">
      <c r="C91" s="161"/>
    </row>
    <row r="92" ht="15.75">
      <c r="C92" s="161"/>
    </row>
    <row r="93" ht="15.75">
      <c r="C93" s="161"/>
    </row>
    <row r="94" ht="15.75">
      <c r="C94" s="161"/>
    </row>
    <row r="95" ht="15.75">
      <c r="C95" s="161"/>
    </row>
    <row r="96" ht="15.75">
      <c r="C96" s="161"/>
    </row>
    <row r="97" ht="15.75">
      <c r="C97" s="161"/>
    </row>
    <row r="98" ht="15.75">
      <c r="C98" s="161"/>
    </row>
    <row r="99" ht="15.75">
      <c r="C99" s="161"/>
    </row>
    <row r="100" ht="15.75">
      <c r="C100" s="161"/>
    </row>
    <row r="101" ht="15.75">
      <c r="C101" s="161"/>
    </row>
    <row r="102" ht="15.75">
      <c r="C102" s="161"/>
    </row>
    <row r="103" ht="15.75">
      <c r="C103" s="161"/>
    </row>
    <row r="104" ht="15.75">
      <c r="C104" s="161"/>
    </row>
    <row r="105" ht="15.75">
      <c r="C105" s="161"/>
    </row>
    <row r="106" ht="15.75">
      <c r="C106" s="161"/>
    </row>
    <row r="107" ht="15.75">
      <c r="C107" s="161"/>
    </row>
    <row r="108" ht="15.75">
      <c r="C108" s="161"/>
    </row>
    <row r="109" ht="15.75">
      <c r="C109" s="161"/>
    </row>
    <row r="110" ht="15.75">
      <c r="C110" s="161"/>
    </row>
    <row r="111" ht="15.75">
      <c r="C111" s="161"/>
    </row>
    <row r="112" ht="15.75">
      <c r="C112" s="161"/>
    </row>
    <row r="113" ht="15.75">
      <c r="C113" s="161"/>
    </row>
    <row r="114" ht="15.75">
      <c r="C114" s="161"/>
    </row>
    <row r="115" ht="15.75">
      <c r="C115" s="161"/>
    </row>
    <row r="116" ht="15.75">
      <c r="C116" s="161"/>
    </row>
    <row r="117" ht="15.75">
      <c r="C117" s="161"/>
    </row>
    <row r="118" ht="15.75">
      <c r="C118" s="161"/>
    </row>
    <row r="119" ht="15.75">
      <c r="C119" s="161"/>
    </row>
    <row r="120" ht="15.75">
      <c r="C120" s="161"/>
    </row>
    <row r="121" ht="15.75">
      <c r="C121" s="161"/>
    </row>
    <row r="122" ht="15.75">
      <c r="C122" s="161"/>
    </row>
    <row r="123" ht="15.75">
      <c r="C123" s="161"/>
    </row>
    <row r="124" ht="15.75">
      <c r="C124" s="161"/>
    </row>
    <row r="125" ht="15.75">
      <c r="C125" s="161"/>
    </row>
    <row r="126" ht="15.75">
      <c r="C126" s="161"/>
    </row>
    <row r="127" ht="15.75">
      <c r="C127" s="161"/>
    </row>
    <row r="128" ht="15.75">
      <c r="C128" s="161"/>
    </row>
    <row r="129" ht="15.75">
      <c r="C129" s="161"/>
    </row>
    <row r="130" ht="15.75">
      <c r="C130" s="161"/>
    </row>
    <row r="131" ht="15.75">
      <c r="C131" s="161"/>
    </row>
    <row r="132" ht="15.75">
      <c r="C132" s="161"/>
    </row>
    <row r="133" ht="15.75">
      <c r="C133" s="161"/>
    </row>
    <row r="134" ht="15.75">
      <c r="C134" s="161"/>
    </row>
    <row r="135" ht="15.75">
      <c r="C135" s="161"/>
    </row>
    <row r="136" ht="15.75">
      <c r="C136" s="161"/>
    </row>
    <row r="137" ht="15.75">
      <c r="C137" s="161"/>
    </row>
    <row r="138" ht="15.75">
      <c r="C138" s="161"/>
    </row>
    <row r="139" ht="15.75">
      <c r="C139" s="161"/>
    </row>
    <row r="140" ht="15.75">
      <c r="C140" s="161"/>
    </row>
    <row r="141" ht="15.75">
      <c r="C141" s="161"/>
    </row>
    <row r="142" ht="15.75">
      <c r="C142" s="161"/>
    </row>
    <row r="143" ht="15.75">
      <c r="C143" s="161"/>
    </row>
    <row r="144" ht="15.75">
      <c r="C144" s="161"/>
    </row>
    <row r="145" ht="15.75">
      <c r="C145" s="161"/>
    </row>
    <row r="146" ht="15.75">
      <c r="C146" s="161"/>
    </row>
  </sheetData>
  <sheetProtection/>
  <mergeCells count="3">
    <mergeCell ref="A2:D2"/>
    <mergeCell ref="C1:D1"/>
    <mergeCell ref="A5:D5"/>
  </mergeCells>
  <printOptions/>
  <pageMargins left="0.7086614173228347" right="0.63" top="0.7480314960629921" bottom="0.7480314960629921" header="0.31496062992125984" footer="0.31496062992125984"/>
  <pageSetup fitToHeight="0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9.28125" style="18" customWidth="1"/>
    <col min="2" max="2" width="28.140625" style="18" customWidth="1"/>
    <col min="3" max="3" width="32.140625" style="19" customWidth="1"/>
    <col min="4" max="4" width="40.28125" style="19" customWidth="1"/>
    <col min="5" max="16384" width="9.140625" style="18" customWidth="1"/>
  </cols>
  <sheetData>
    <row r="1" spans="3:4" ht="83.25" customHeight="1">
      <c r="C1" s="351" t="s">
        <v>347</v>
      </c>
      <c r="D1" s="351"/>
    </row>
    <row r="2" spans="1:7" s="24" customFormat="1" ht="43.5" customHeight="1">
      <c r="A2" s="352" t="s">
        <v>256</v>
      </c>
      <c r="B2" s="353"/>
      <c r="C2" s="353"/>
      <c r="D2" s="353"/>
      <c r="G2" s="101"/>
    </row>
    <row r="3" spans="1:7" s="74" customFormat="1" ht="76.5" customHeight="1">
      <c r="A3" s="51" t="s">
        <v>25</v>
      </c>
      <c r="B3" s="51" t="s">
        <v>24</v>
      </c>
      <c r="C3" s="358" t="s">
        <v>23</v>
      </c>
      <c r="D3" s="359"/>
      <c r="G3" s="101"/>
    </row>
    <row r="4" spans="1:7" s="22" customFormat="1" ht="18.75" customHeight="1">
      <c r="A4" s="71" t="s">
        <v>326</v>
      </c>
      <c r="B4" s="23"/>
      <c r="C4" s="72"/>
      <c r="D4" s="73"/>
      <c r="G4" s="101"/>
    </row>
    <row r="5" spans="1:7" s="22" customFormat="1" ht="77.25" customHeight="1">
      <c r="A5" s="79">
        <v>801</v>
      </c>
      <c r="B5" s="124" t="s">
        <v>313</v>
      </c>
      <c r="C5" s="356" t="s">
        <v>314</v>
      </c>
      <c r="D5" s="357"/>
      <c r="G5" s="101"/>
    </row>
    <row r="6" spans="1:4" s="76" customFormat="1" ht="71.25" customHeight="1">
      <c r="A6" s="108">
        <v>801</v>
      </c>
      <c r="B6" s="109" t="s">
        <v>74</v>
      </c>
      <c r="C6" s="354" t="s">
        <v>312</v>
      </c>
      <c r="D6" s="355"/>
    </row>
    <row r="7" spans="1:4" s="76" customFormat="1" ht="78" customHeight="1">
      <c r="A7" s="108">
        <v>801</v>
      </c>
      <c r="B7" s="109" t="s">
        <v>75</v>
      </c>
      <c r="C7" s="354" t="s">
        <v>311</v>
      </c>
      <c r="D7" s="355"/>
    </row>
    <row r="8" spans="1:4" s="76" customFormat="1" ht="53.25" customHeight="1">
      <c r="A8" s="77">
        <v>801</v>
      </c>
      <c r="B8" s="75" t="s">
        <v>76</v>
      </c>
      <c r="C8" s="361" t="s">
        <v>310</v>
      </c>
      <c r="D8" s="365"/>
    </row>
    <row r="9" spans="1:4" s="76" customFormat="1" ht="49.5" customHeight="1">
      <c r="A9" s="77">
        <v>801</v>
      </c>
      <c r="B9" s="75" t="s">
        <v>77</v>
      </c>
      <c r="C9" s="361" t="s">
        <v>309</v>
      </c>
      <c r="D9" s="365"/>
    </row>
    <row r="10" spans="1:4" s="76" customFormat="1" ht="93.75" customHeight="1">
      <c r="A10" s="77">
        <v>801</v>
      </c>
      <c r="B10" s="75" t="s">
        <v>78</v>
      </c>
      <c r="C10" s="361" t="s">
        <v>308</v>
      </c>
      <c r="D10" s="365"/>
    </row>
    <row r="11" spans="1:4" s="76" customFormat="1" ht="40.5" customHeight="1">
      <c r="A11" s="77">
        <v>801</v>
      </c>
      <c r="B11" s="75" t="s">
        <v>79</v>
      </c>
      <c r="C11" s="363" t="s">
        <v>315</v>
      </c>
      <c r="D11" s="364"/>
    </row>
    <row r="12" spans="1:4" s="76" customFormat="1" ht="54" customHeight="1">
      <c r="A12" s="110">
        <v>801</v>
      </c>
      <c r="B12" s="111" t="s">
        <v>307</v>
      </c>
      <c r="C12" s="366" t="s">
        <v>306</v>
      </c>
      <c r="D12" s="367"/>
    </row>
    <row r="13" spans="1:4" s="76" customFormat="1" ht="48" customHeight="1">
      <c r="A13" s="77">
        <v>801</v>
      </c>
      <c r="B13" s="120" t="s">
        <v>304</v>
      </c>
      <c r="C13" s="363" t="s">
        <v>305</v>
      </c>
      <c r="D13" s="364"/>
    </row>
    <row r="14" spans="1:4" s="76" customFormat="1" ht="36.75" customHeight="1">
      <c r="A14" s="77">
        <v>801</v>
      </c>
      <c r="B14" s="120" t="s">
        <v>80</v>
      </c>
      <c r="C14" s="361" t="s">
        <v>303</v>
      </c>
      <c r="D14" s="365"/>
    </row>
    <row r="15" spans="1:4" s="76" customFormat="1" ht="26.25" customHeight="1">
      <c r="A15" s="77">
        <v>801</v>
      </c>
      <c r="B15" s="120" t="s">
        <v>81</v>
      </c>
      <c r="C15" s="361" t="s">
        <v>302</v>
      </c>
      <c r="D15" s="365"/>
    </row>
    <row r="16" spans="1:4" s="76" customFormat="1" ht="45" customHeight="1">
      <c r="A16" s="77">
        <v>801</v>
      </c>
      <c r="B16" s="120" t="s">
        <v>259</v>
      </c>
      <c r="C16" s="361" t="s">
        <v>260</v>
      </c>
      <c r="D16" s="365"/>
    </row>
    <row r="17" spans="1:4" s="76" customFormat="1" ht="45.75" customHeight="1">
      <c r="A17" s="77">
        <v>801</v>
      </c>
      <c r="B17" s="120" t="s">
        <v>261</v>
      </c>
      <c r="C17" s="361" t="s">
        <v>262</v>
      </c>
      <c r="D17" s="365"/>
    </row>
    <row r="18" spans="1:4" s="76" customFormat="1" ht="27.75" customHeight="1">
      <c r="A18" s="77">
        <v>801</v>
      </c>
      <c r="B18" s="120" t="s">
        <v>263</v>
      </c>
      <c r="C18" s="361" t="s">
        <v>264</v>
      </c>
      <c r="D18" s="365"/>
    </row>
    <row r="19" spans="1:4" s="76" customFormat="1" ht="84" customHeight="1">
      <c r="A19" s="77">
        <v>801</v>
      </c>
      <c r="B19" s="318" t="s">
        <v>265</v>
      </c>
      <c r="C19" s="361" t="s">
        <v>266</v>
      </c>
      <c r="D19" s="362"/>
    </row>
    <row r="20" spans="1:4" s="76" customFormat="1" ht="51.75" customHeight="1">
      <c r="A20" s="77">
        <v>801</v>
      </c>
      <c r="B20" s="120" t="s">
        <v>267</v>
      </c>
      <c r="C20" s="361" t="s">
        <v>268</v>
      </c>
      <c r="D20" s="365"/>
    </row>
    <row r="21" spans="1:4" s="76" customFormat="1" ht="38.25" customHeight="1">
      <c r="A21" s="77">
        <v>801</v>
      </c>
      <c r="B21" s="120" t="s">
        <v>269</v>
      </c>
      <c r="C21" s="361" t="s">
        <v>153</v>
      </c>
      <c r="D21" s="365"/>
    </row>
    <row r="22" spans="1:4" s="76" customFormat="1" ht="59.25" customHeight="1">
      <c r="A22" s="77">
        <v>801</v>
      </c>
      <c r="B22" s="120" t="s">
        <v>270</v>
      </c>
      <c r="C22" s="360" t="s">
        <v>271</v>
      </c>
      <c r="D22" s="357"/>
    </row>
  </sheetData>
  <sheetProtection/>
  <mergeCells count="21">
    <mergeCell ref="C8:D8"/>
    <mergeCell ref="C9:D9"/>
    <mergeCell ref="C20:D20"/>
    <mergeCell ref="C21:D21"/>
    <mergeCell ref="C10:D10"/>
    <mergeCell ref="C11:D11"/>
    <mergeCell ref="C12:D12"/>
    <mergeCell ref="C22:D22"/>
    <mergeCell ref="C19:D19"/>
    <mergeCell ref="C13:D13"/>
    <mergeCell ref="C14:D14"/>
    <mergeCell ref="C15:D15"/>
    <mergeCell ref="C18:D18"/>
    <mergeCell ref="C16:D16"/>
    <mergeCell ref="C17:D17"/>
    <mergeCell ref="C1:D1"/>
    <mergeCell ref="A2:D2"/>
    <mergeCell ref="C6:D6"/>
    <mergeCell ref="C7:D7"/>
    <mergeCell ref="C5:D5"/>
    <mergeCell ref="C3:D3"/>
  </mergeCells>
  <printOptions/>
  <pageMargins left="0.4330708661417323" right="0.3937007874015748" top="0.984251968503937" bottom="0.984251968503937" header="0.5118110236220472" footer="0.5118110236220472"/>
  <pageSetup fitToHeight="0" fitToWidth="1" horizontalDpi="600" verticalDpi="600" orientation="portrait" paperSize="9" scale="86" r:id="rId1"/>
  <rowBreaks count="1" manualBreakCount="1">
    <brk id="1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2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4.57421875" style="25" customWidth="1"/>
    <col min="2" max="2" width="29.57421875" style="25" customWidth="1"/>
    <col min="3" max="3" width="69.7109375" style="25" customWidth="1"/>
    <col min="4" max="16384" width="9.140625" style="25" customWidth="1"/>
  </cols>
  <sheetData>
    <row r="1" spans="1:10" ht="60">
      <c r="A1" s="17"/>
      <c r="B1" s="17"/>
      <c r="C1" s="197" t="s">
        <v>348</v>
      </c>
      <c r="D1" s="30"/>
      <c r="E1" s="30"/>
      <c r="F1" s="30"/>
      <c r="G1" s="30"/>
      <c r="H1" s="30"/>
      <c r="I1" s="30"/>
      <c r="J1" s="30"/>
    </row>
    <row r="2" spans="1:3" ht="60" customHeight="1" thickBot="1">
      <c r="A2" s="368" t="s">
        <v>257</v>
      </c>
      <c r="B2" s="368"/>
      <c r="C2" s="368"/>
    </row>
    <row r="3" spans="1:3" s="26" customFormat="1" ht="64.5" customHeight="1">
      <c r="A3" s="29" t="s">
        <v>28</v>
      </c>
      <c r="B3" s="28" t="s">
        <v>27</v>
      </c>
      <c r="C3" s="27" t="s">
        <v>26</v>
      </c>
    </row>
    <row r="4" spans="1:3" s="26" customFormat="1" ht="27" customHeight="1">
      <c r="A4" s="369" t="s">
        <v>326</v>
      </c>
      <c r="B4" s="370"/>
      <c r="C4" s="371"/>
    </row>
    <row r="5" spans="1:3" ht="31.5">
      <c r="A5" s="78">
        <v>801</v>
      </c>
      <c r="B5" s="79" t="s">
        <v>82</v>
      </c>
      <c r="C5" s="80" t="s">
        <v>280</v>
      </c>
    </row>
    <row r="6" spans="1:3" ht="47.25">
      <c r="A6" s="78">
        <v>801</v>
      </c>
      <c r="B6" s="79" t="s">
        <v>83</v>
      </c>
      <c r="C6" s="80" t="s">
        <v>289</v>
      </c>
    </row>
    <row r="7" spans="1:3" ht="31.5">
      <c r="A7" s="78">
        <v>801</v>
      </c>
      <c r="B7" s="79" t="s">
        <v>84</v>
      </c>
      <c r="C7" s="80" t="s">
        <v>292</v>
      </c>
    </row>
    <row r="8" spans="1:3" ht="31.5">
      <c r="A8" s="78">
        <v>801</v>
      </c>
      <c r="B8" s="79" t="s">
        <v>85</v>
      </c>
      <c r="C8" s="80" t="s">
        <v>294</v>
      </c>
    </row>
    <row r="9" spans="1:3" ht="47.25">
      <c r="A9" s="78">
        <v>801</v>
      </c>
      <c r="B9" s="79" t="s">
        <v>86</v>
      </c>
      <c r="C9" s="80" t="s">
        <v>291</v>
      </c>
    </row>
    <row r="10" spans="1:3" ht="31.5">
      <c r="A10" s="78">
        <v>801</v>
      </c>
      <c r="B10" s="79" t="s">
        <v>87</v>
      </c>
      <c r="C10" s="80" t="s">
        <v>281</v>
      </c>
    </row>
    <row r="11" spans="1:3" ht="31.5">
      <c r="A11" s="78">
        <v>801</v>
      </c>
      <c r="B11" s="79" t="s">
        <v>89</v>
      </c>
      <c r="C11" s="80" t="s">
        <v>88</v>
      </c>
    </row>
    <row r="12" spans="1:3" ht="31.5">
      <c r="A12" s="78">
        <v>801</v>
      </c>
      <c r="B12" s="79" t="s">
        <v>90</v>
      </c>
      <c r="C12" s="80" t="s">
        <v>299</v>
      </c>
    </row>
  </sheetData>
  <sheetProtection/>
  <mergeCells count="2">
    <mergeCell ref="A2:C2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54"/>
  <sheetViews>
    <sheetView view="pageBreakPreview" zoomScale="70" zoomScaleSheetLayoutView="70" zoomScalePageLayoutView="0" workbookViewId="0" topLeftCell="A1">
      <selection activeCell="I13" sqref="I13:I14"/>
    </sheetView>
  </sheetViews>
  <sheetFormatPr defaultColWidth="9.140625" defaultRowHeight="15"/>
  <cols>
    <col min="1" max="1" width="11.57421875" style="25" customWidth="1"/>
    <col min="2" max="2" width="30.421875" style="31" customWidth="1"/>
    <col min="3" max="3" width="19.7109375" style="32" customWidth="1"/>
    <col min="4" max="4" width="17.57421875" style="32" customWidth="1"/>
    <col min="5" max="5" width="17.140625" style="31" customWidth="1"/>
    <col min="6" max="16384" width="9.140625" style="25" customWidth="1"/>
  </cols>
  <sheetData>
    <row r="1" spans="2:5" s="18" customFormat="1" ht="69" customHeight="1">
      <c r="B1" s="55"/>
      <c r="C1" s="374" t="s">
        <v>349</v>
      </c>
      <c r="D1" s="374"/>
      <c r="E1" s="374"/>
    </row>
    <row r="2" spans="1:5" s="21" customFormat="1" ht="41.25" customHeight="1">
      <c r="A2" s="372" t="s">
        <v>330</v>
      </c>
      <c r="B2" s="373"/>
      <c r="C2" s="373"/>
      <c r="D2" s="373"/>
      <c r="E2" s="373"/>
    </row>
    <row r="3" spans="1:5" s="18" customFormat="1" ht="12.75">
      <c r="A3" s="54"/>
      <c r="B3" s="325"/>
      <c r="C3" s="326"/>
      <c r="D3" s="326"/>
      <c r="E3" s="327" t="s">
        <v>22</v>
      </c>
    </row>
    <row r="4" spans="1:5" s="21" customFormat="1" ht="80.25" customHeight="1">
      <c r="A4" s="328" t="s">
        <v>63</v>
      </c>
      <c r="B4" s="328" t="s">
        <v>62</v>
      </c>
      <c r="C4" s="328" t="s">
        <v>61</v>
      </c>
      <c r="D4" s="328" t="s">
        <v>176</v>
      </c>
      <c r="E4" s="328" t="s">
        <v>272</v>
      </c>
    </row>
    <row r="5" spans="1:5" s="50" customFormat="1" ht="15.75">
      <c r="A5" s="329">
        <v>1</v>
      </c>
      <c r="B5" s="329">
        <v>2</v>
      </c>
      <c r="C5" s="330">
        <v>3</v>
      </c>
      <c r="D5" s="330">
        <v>4</v>
      </c>
      <c r="E5" s="329">
        <v>4</v>
      </c>
    </row>
    <row r="6" spans="1:5" s="21" customFormat="1" ht="38.25">
      <c r="A6" s="331">
        <v>182</v>
      </c>
      <c r="B6" s="328" t="s">
        <v>60</v>
      </c>
      <c r="C6" s="332" t="s">
        <v>59</v>
      </c>
      <c r="D6" s="333">
        <f>D7+D17</f>
        <v>0</v>
      </c>
      <c r="E6" s="333">
        <f>E7+E17</f>
        <v>425</v>
      </c>
    </row>
    <row r="7" spans="1:5" s="21" customFormat="1" ht="25.5">
      <c r="A7" s="331"/>
      <c r="B7" s="328"/>
      <c r="C7" s="330" t="s">
        <v>58</v>
      </c>
      <c r="D7" s="333">
        <f>D9+D10+D12+D15+D17</f>
        <v>0</v>
      </c>
      <c r="E7" s="333">
        <f>E8+E10+E12+E15</f>
        <v>425</v>
      </c>
    </row>
    <row r="8" spans="1:5" s="21" customFormat="1" ht="25.5">
      <c r="A8" s="334">
        <v>182</v>
      </c>
      <c r="B8" s="328" t="s">
        <v>169</v>
      </c>
      <c r="C8" s="332" t="s">
        <v>170</v>
      </c>
      <c r="D8" s="333">
        <f>D9</f>
        <v>0</v>
      </c>
      <c r="E8" s="333">
        <f>E9</f>
        <v>23</v>
      </c>
    </row>
    <row r="9" spans="1:5" s="21" customFormat="1" ht="25.5">
      <c r="A9" s="331">
        <v>182</v>
      </c>
      <c r="B9" s="335" t="s">
        <v>57</v>
      </c>
      <c r="C9" s="330" t="s">
        <v>56</v>
      </c>
      <c r="D9" s="333">
        <v>0</v>
      </c>
      <c r="E9" s="336">
        <v>23</v>
      </c>
    </row>
    <row r="10" spans="1:5" s="48" customFormat="1" ht="25.5">
      <c r="A10" s="331">
        <v>182</v>
      </c>
      <c r="B10" s="328" t="s">
        <v>55</v>
      </c>
      <c r="C10" s="332" t="s">
        <v>54</v>
      </c>
      <c r="D10" s="333">
        <f>D11</f>
        <v>0</v>
      </c>
      <c r="E10" s="333">
        <f>E11</f>
        <v>25</v>
      </c>
    </row>
    <row r="11" spans="1:5" s="21" customFormat="1" ht="38.25">
      <c r="A11" s="331">
        <v>182</v>
      </c>
      <c r="B11" s="329" t="s">
        <v>53</v>
      </c>
      <c r="C11" s="330" t="s">
        <v>52</v>
      </c>
      <c r="D11" s="333">
        <v>0</v>
      </c>
      <c r="E11" s="336">
        <v>25</v>
      </c>
    </row>
    <row r="12" spans="1:5" s="48" customFormat="1" ht="18.75">
      <c r="A12" s="331">
        <v>182</v>
      </c>
      <c r="B12" s="328" t="s">
        <v>51</v>
      </c>
      <c r="C12" s="332" t="s">
        <v>50</v>
      </c>
      <c r="D12" s="333">
        <f>D13+D14</f>
        <v>0</v>
      </c>
      <c r="E12" s="333">
        <f>E13+E14</f>
        <v>377</v>
      </c>
    </row>
    <row r="13" spans="1:5" s="48" customFormat="1" ht="25.5">
      <c r="A13" s="331">
        <v>182</v>
      </c>
      <c r="B13" s="329" t="s">
        <v>49</v>
      </c>
      <c r="C13" s="330" t="s">
        <v>361</v>
      </c>
      <c r="D13" s="336"/>
      <c r="E13" s="336">
        <v>36</v>
      </c>
    </row>
    <row r="14" spans="1:5" s="21" customFormat="1" ht="18.75">
      <c r="A14" s="331">
        <v>182</v>
      </c>
      <c r="B14" s="329" t="s">
        <v>47</v>
      </c>
      <c r="C14" s="330" t="s">
        <v>362</v>
      </c>
      <c r="D14" s="336">
        <v>0</v>
      </c>
      <c r="E14" s="336">
        <v>341</v>
      </c>
    </row>
    <row r="15" spans="1:5" s="48" customFormat="1" ht="25.5">
      <c r="A15" s="331">
        <v>182</v>
      </c>
      <c r="B15" s="328" t="s">
        <v>45</v>
      </c>
      <c r="C15" s="332" t="s">
        <v>44</v>
      </c>
      <c r="D15" s="337">
        <v>0</v>
      </c>
      <c r="E15" s="333">
        <v>0</v>
      </c>
    </row>
    <row r="16" spans="1:5" s="48" customFormat="1" ht="76.5">
      <c r="A16" s="331">
        <v>182</v>
      </c>
      <c r="B16" s="328" t="s">
        <v>43</v>
      </c>
      <c r="C16" s="332" t="s">
        <v>42</v>
      </c>
      <c r="D16" s="333">
        <v>0</v>
      </c>
      <c r="E16" s="333">
        <v>0</v>
      </c>
    </row>
    <row r="17" spans="1:5" s="21" customFormat="1" ht="25.5">
      <c r="A17" s="338"/>
      <c r="B17" s="329"/>
      <c r="C17" s="330" t="s">
        <v>41</v>
      </c>
      <c r="D17" s="333">
        <v>0</v>
      </c>
      <c r="E17" s="333">
        <f>E18+E20</f>
        <v>0</v>
      </c>
    </row>
    <row r="18" spans="1:5" s="48" customFormat="1" ht="89.25">
      <c r="A18" s="329">
        <v>801</v>
      </c>
      <c r="B18" s="328" t="s">
        <v>40</v>
      </c>
      <c r="C18" s="332" t="s">
        <v>39</v>
      </c>
      <c r="D18" s="333">
        <v>0</v>
      </c>
      <c r="E18" s="333">
        <f>E19</f>
        <v>0</v>
      </c>
    </row>
    <row r="19" spans="1:5" s="48" customFormat="1" ht="93" customHeight="1">
      <c r="A19" s="329">
        <v>801</v>
      </c>
      <c r="B19" s="339" t="s">
        <v>78</v>
      </c>
      <c r="C19" s="340" t="s">
        <v>91</v>
      </c>
      <c r="D19" s="333">
        <v>0</v>
      </c>
      <c r="E19" s="333">
        <v>0</v>
      </c>
    </row>
    <row r="20" spans="1:5" s="48" customFormat="1" ht="25.5">
      <c r="A20" s="341">
        <v>801</v>
      </c>
      <c r="B20" s="328" t="s">
        <v>38</v>
      </c>
      <c r="C20" s="332" t="s">
        <v>37</v>
      </c>
      <c r="D20" s="333">
        <v>0</v>
      </c>
      <c r="E20" s="333">
        <v>0</v>
      </c>
    </row>
    <row r="21" spans="1:5" s="48" customFormat="1" ht="38.25">
      <c r="A21" s="342">
        <v>801</v>
      </c>
      <c r="B21" s="339" t="s">
        <v>81</v>
      </c>
      <c r="C21" s="343" t="s">
        <v>92</v>
      </c>
      <c r="D21" s="333">
        <v>0</v>
      </c>
      <c r="E21" s="333">
        <v>0</v>
      </c>
    </row>
    <row r="22" spans="1:5" s="47" customFormat="1" ht="25.5">
      <c r="A22" s="341">
        <v>801</v>
      </c>
      <c r="B22" s="328" t="s">
        <v>36</v>
      </c>
      <c r="C22" s="332" t="s">
        <v>35</v>
      </c>
      <c r="D22" s="333">
        <f>D23</f>
        <v>365</v>
      </c>
      <c r="E22" s="333">
        <f>E23</f>
        <v>2422.5</v>
      </c>
    </row>
    <row r="23" spans="1:5" s="45" customFormat="1" ht="63.75">
      <c r="A23" s="341">
        <v>801</v>
      </c>
      <c r="B23" s="328" t="s">
        <v>34</v>
      </c>
      <c r="C23" s="332" t="s">
        <v>33</v>
      </c>
      <c r="D23" s="333">
        <f>D24+D27+D30+D33</f>
        <v>365</v>
      </c>
      <c r="E23" s="333">
        <f>E24+E27+E30+E33</f>
        <v>2422.5</v>
      </c>
    </row>
    <row r="24" spans="1:5" s="45" customFormat="1" ht="51">
      <c r="A24" s="342">
        <v>801</v>
      </c>
      <c r="B24" s="329" t="s">
        <v>273</v>
      </c>
      <c r="C24" s="330" t="s">
        <v>149</v>
      </c>
      <c r="D24" s="336">
        <f>D25</f>
        <v>-58.2</v>
      </c>
      <c r="E24" s="336">
        <f>E25</f>
        <v>1895</v>
      </c>
    </row>
    <row r="25" spans="1:5" s="45" customFormat="1" ht="51">
      <c r="A25" s="342">
        <v>801</v>
      </c>
      <c r="B25" s="329" t="s">
        <v>274</v>
      </c>
      <c r="C25" s="330" t="s">
        <v>150</v>
      </c>
      <c r="D25" s="336">
        <f>D26</f>
        <v>-58.2</v>
      </c>
      <c r="E25" s="336">
        <f>E26</f>
        <v>1895</v>
      </c>
    </row>
    <row r="26" spans="1:6" s="45" customFormat="1" ht="44.25" customHeight="1">
      <c r="A26" s="342">
        <v>801</v>
      </c>
      <c r="B26" s="329" t="s">
        <v>259</v>
      </c>
      <c r="C26" s="330" t="s">
        <v>260</v>
      </c>
      <c r="D26" s="336">
        <v>-58.2</v>
      </c>
      <c r="E26" s="336">
        <v>1895</v>
      </c>
      <c r="F26" s="46"/>
    </row>
    <row r="27" spans="1:6" s="45" customFormat="1" ht="51">
      <c r="A27" s="341">
        <v>801</v>
      </c>
      <c r="B27" s="328" t="s">
        <v>275</v>
      </c>
      <c r="C27" s="332" t="s">
        <v>151</v>
      </c>
      <c r="D27" s="333">
        <f>D28</f>
        <v>0</v>
      </c>
      <c r="E27" s="333">
        <f>E28</f>
        <v>104.3</v>
      </c>
      <c r="F27" s="46"/>
    </row>
    <row r="28" spans="1:6" s="45" customFormat="1" ht="56.25" customHeight="1">
      <c r="A28" s="342">
        <v>801</v>
      </c>
      <c r="B28" s="329" t="s">
        <v>276</v>
      </c>
      <c r="C28" s="330" t="s">
        <v>115</v>
      </c>
      <c r="D28" s="336">
        <f>D29</f>
        <v>0</v>
      </c>
      <c r="E28" s="336">
        <f>E29</f>
        <v>104.3</v>
      </c>
      <c r="F28" s="46"/>
    </row>
    <row r="29" spans="1:6" s="45" customFormat="1" ht="56.25" customHeight="1">
      <c r="A29" s="342">
        <v>801</v>
      </c>
      <c r="B29" s="329" t="s">
        <v>267</v>
      </c>
      <c r="C29" s="330" t="s">
        <v>115</v>
      </c>
      <c r="D29" s="336">
        <v>0</v>
      </c>
      <c r="E29" s="336">
        <v>104.3</v>
      </c>
      <c r="F29" s="46"/>
    </row>
    <row r="30" spans="1:6" s="45" customFormat="1" ht="38.25">
      <c r="A30" s="341">
        <v>801</v>
      </c>
      <c r="B30" s="328" t="s">
        <v>301</v>
      </c>
      <c r="C30" s="332" t="s">
        <v>300</v>
      </c>
      <c r="D30" s="333">
        <f>D31+D32</f>
        <v>208.5</v>
      </c>
      <c r="E30" s="333">
        <f>E31+E32</f>
        <v>208.5</v>
      </c>
      <c r="F30" s="46"/>
    </row>
    <row r="31" spans="1:6" s="45" customFormat="1" ht="102">
      <c r="A31" s="342">
        <v>801</v>
      </c>
      <c r="B31" s="329" t="s">
        <v>269</v>
      </c>
      <c r="C31" s="330" t="s">
        <v>234</v>
      </c>
      <c r="D31" s="336">
        <v>174</v>
      </c>
      <c r="E31" s="336">
        <v>174</v>
      </c>
      <c r="F31" s="46"/>
    </row>
    <row r="32" spans="1:6" s="45" customFormat="1" ht="53.25" customHeight="1">
      <c r="A32" s="342">
        <v>801</v>
      </c>
      <c r="B32" s="329" t="s">
        <v>269</v>
      </c>
      <c r="C32" s="330" t="s">
        <v>360</v>
      </c>
      <c r="D32" s="336">
        <v>34.5</v>
      </c>
      <c r="E32" s="336">
        <v>34.5</v>
      </c>
      <c r="F32" s="46"/>
    </row>
    <row r="33" spans="1:6" s="45" customFormat="1" ht="25.5" customHeight="1">
      <c r="A33" s="341">
        <v>801</v>
      </c>
      <c r="B33" s="328" t="s">
        <v>277</v>
      </c>
      <c r="C33" s="332" t="s">
        <v>32</v>
      </c>
      <c r="D33" s="333">
        <f>D34+D37</f>
        <v>214.7</v>
      </c>
      <c r="E33" s="333">
        <f>E34+E38</f>
        <v>214.7</v>
      </c>
      <c r="F33" s="46"/>
    </row>
    <row r="34" spans="1:6" s="45" customFormat="1" ht="2.25" customHeight="1" hidden="1">
      <c r="A34" s="342">
        <v>801</v>
      </c>
      <c r="B34" s="329" t="s">
        <v>166</v>
      </c>
      <c r="C34" s="330" t="s">
        <v>152</v>
      </c>
      <c r="D34" s="336">
        <v>0</v>
      </c>
      <c r="E34" s="336">
        <f>E35</f>
        <v>0</v>
      </c>
      <c r="F34" s="46"/>
    </row>
    <row r="35" spans="1:6" s="45" customFormat="1" ht="37.5" customHeight="1" hidden="1">
      <c r="A35" s="342">
        <v>801</v>
      </c>
      <c r="B35" s="329" t="s">
        <v>161</v>
      </c>
      <c r="C35" s="330" t="s">
        <v>153</v>
      </c>
      <c r="D35" s="336">
        <v>0</v>
      </c>
      <c r="E35" s="336">
        <v>0</v>
      </c>
      <c r="F35" s="46"/>
    </row>
    <row r="36" spans="1:5" s="21" customFormat="1" ht="18.75" customHeight="1" hidden="1">
      <c r="A36" s="342">
        <v>801</v>
      </c>
      <c r="B36" s="329" t="s">
        <v>31</v>
      </c>
      <c r="C36" s="330" t="s">
        <v>30</v>
      </c>
      <c r="D36" s="336">
        <v>0</v>
      </c>
      <c r="E36" s="336"/>
    </row>
    <row r="37" spans="1:8" s="21" customFormat="1" ht="191.25">
      <c r="A37" s="342">
        <v>801</v>
      </c>
      <c r="B37" s="329" t="s">
        <v>278</v>
      </c>
      <c r="C37" s="330" t="s">
        <v>266</v>
      </c>
      <c r="D37" s="336">
        <f>D38</f>
        <v>214.7</v>
      </c>
      <c r="E37" s="336">
        <v>0</v>
      </c>
      <c r="H37" s="21" t="s">
        <v>279</v>
      </c>
    </row>
    <row r="38" spans="1:5" s="21" customFormat="1" ht="107.25" customHeight="1">
      <c r="A38" s="342">
        <v>801</v>
      </c>
      <c r="B38" s="329" t="s">
        <v>265</v>
      </c>
      <c r="C38" s="330" t="s">
        <v>266</v>
      </c>
      <c r="D38" s="336">
        <v>214.7</v>
      </c>
      <c r="E38" s="336">
        <v>214.7</v>
      </c>
    </row>
    <row r="39" spans="1:5" s="21" customFormat="1" ht="18.75">
      <c r="A39" s="342"/>
      <c r="B39" s="328"/>
      <c r="C39" s="332" t="s">
        <v>29</v>
      </c>
      <c r="D39" s="336">
        <f>D6+D22</f>
        <v>365</v>
      </c>
      <c r="E39" s="333">
        <f>E6+E22</f>
        <v>2847.5</v>
      </c>
    </row>
    <row r="40" spans="1:5" s="22" customFormat="1" ht="18">
      <c r="A40" s="40"/>
      <c r="B40" s="39"/>
      <c r="C40" s="39"/>
      <c r="D40" s="39"/>
      <c r="E40" s="38"/>
    </row>
    <row r="41" spans="1:5" ht="12.75" customHeight="1">
      <c r="A41" s="33"/>
      <c r="B41" s="37"/>
      <c r="C41" s="36"/>
      <c r="D41" s="36"/>
      <c r="E41" s="35"/>
    </row>
    <row r="42" spans="1:5" ht="12.75" customHeight="1">
      <c r="A42" s="33"/>
      <c r="B42" s="36"/>
      <c r="C42" s="36"/>
      <c r="D42" s="36"/>
      <c r="E42" s="35"/>
    </row>
    <row r="43" spans="1:5" ht="12.75" customHeight="1">
      <c r="A43" s="33"/>
      <c r="B43" s="37"/>
      <c r="C43" s="36"/>
      <c r="D43" s="36"/>
      <c r="E43" s="35"/>
    </row>
    <row r="44" spans="1:5" ht="12.75">
      <c r="A44" s="33"/>
      <c r="B44" s="36"/>
      <c r="C44" s="36"/>
      <c r="D44" s="36"/>
      <c r="E44" s="35"/>
    </row>
    <row r="45" spans="1:5" ht="26.25" customHeight="1">
      <c r="A45" s="33"/>
      <c r="B45" s="34"/>
      <c r="C45" s="34"/>
      <c r="D45" s="34"/>
      <c r="E45" s="34"/>
    </row>
    <row r="46" ht="12.75">
      <c r="A46" s="33"/>
    </row>
    <row r="54" ht="12.75">
      <c r="E54" s="324"/>
    </row>
  </sheetData>
  <sheetProtection/>
  <mergeCells count="2">
    <mergeCell ref="A2:E2"/>
    <mergeCell ref="C1:E1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7"/>
  <sheetViews>
    <sheetView zoomScale="70" zoomScaleNormal="70" zoomScalePageLayoutView="0" workbookViewId="0" topLeftCell="A1">
      <selection activeCell="I26" sqref="I26"/>
    </sheetView>
  </sheetViews>
  <sheetFormatPr defaultColWidth="9.140625" defaultRowHeight="15"/>
  <cols>
    <col min="1" max="1" width="12.57421875" style="25" customWidth="1"/>
    <col min="2" max="2" width="29.57421875" style="31" customWidth="1"/>
    <col min="3" max="3" width="49.8515625" style="32" customWidth="1"/>
    <col min="4" max="4" width="16.7109375" style="32" customWidth="1"/>
    <col min="5" max="5" width="15.421875" style="31" customWidth="1"/>
    <col min="6" max="6" width="17.00390625" style="0" customWidth="1"/>
  </cols>
  <sheetData>
    <row r="1" spans="1:6" ht="67.5" customHeight="1">
      <c r="A1" s="18"/>
      <c r="B1" s="55"/>
      <c r="C1" s="375" t="s">
        <v>350</v>
      </c>
      <c r="D1" s="375"/>
      <c r="E1" s="375"/>
      <c r="F1" s="375"/>
    </row>
    <row r="2" spans="1:6" ht="41.25" customHeight="1">
      <c r="A2" s="376" t="s">
        <v>331</v>
      </c>
      <c r="B2" s="376"/>
      <c r="C2" s="376"/>
      <c r="D2" s="376"/>
      <c r="E2" s="376"/>
      <c r="F2" s="376"/>
    </row>
    <row r="3" spans="1:6" ht="25.5" customHeight="1">
      <c r="A3" s="54"/>
      <c r="B3" s="53"/>
      <c r="C3" s="52"/>
      <c r="D3" s="52"/>
      <c r="E3" s="377" t="s">
        <v>22</v>
      </c>
      <c r="F3" s="377"/>
    </row>
    <row r="4" spans="1:6" ht="75">
      <c r="A4" s="41" t="s">
        <v>63</v>
      </c>
      <c r="B4" s="41" t="s">
        <v>62</v>
      </c>
      <c r="C4" s="41" t="s">
        <v>61</v>
      </c>
      <c r="D4" s="41" t="s">
        <v>176</v>
      </c>
      <c r="E4" s="41" t="s">
        <v>317</v>
      </c>
      <c r="F4" s="41" t="s">
        <v>332</v>
      </c>
    </row>
    <row r="5" spans="1:6" ht="18.75">
      <c r="A5" s="43">
        <v>1</v>
      </c>
      <c r="B5" s="43">
        <v>2</v>
      </c>
      <c r="C5" s="44">
        <v>3</v>
      </c>
      <c r="D5" s="44"/>
      <c r="E5" s="43">
        <v>4</v>
      </c>
      <c r="F5" s="43">
        <v>5</v>
      </c>
    </row>
    <row r="6" spans="1:6" ht="37.5">
      <c r="A6" s="83">
        <v>182</v>
      </c>
      <c r="B6" s="41" t="s">
        <v>60</v>
      </c>
      <c r="C6" s="130" t="s">
        <v>59</v>
      </c>
      <c r="D6" s="84">
        <f>D7+D17</f>
        <v>0</v>
      </c>
      <c r="E6" s="84">
        <f>E7+E17</f>
        <v>425</v>
      </c>
      <c r="F6" s="84">
        <f>F7+F17</f>
        <v>425</v>
      </c>
    </row>
    <row r="7" spans="1:6" ht="18.75">
      <c r="A7" s="83"/>
      <c r="B7" s="41"/>
      <c r="C7" s="44" t="s">
        <v>58</v>
      </c>
      <c r="D7" s="84">
        <f>D8+D10+D12+D15+D16</f>
        <v>0</v>
      </c>
      <c r="E7" s="84">
        <f>E9+E10+E12+E15</f>
        <v>425</v>
      </c>
      <c r="F7" s="84">
        <f>F9+F10+F12+F15</f>
        <v>425</v>
      </c>
    </row>
    <row r="8" spans="1:6" ht="18.75">
      <c r="A8" s="189">
        <v>182</v>
      </c>
      <c r="B8" s="41" t="s">
        <v>169</v>
      </c>
      <c r="C8" s="42" t="s">
        <v>170</v>
      </c>
      <c r="D8" s="84">
        <f>D9</f>
        <v>0</v>
      </c>
      <c r="E8" s="84">
        <f>E9</f>
        <v>23</v>
      </c>
      <c r="F8" s="84">
        <f>F9</f>
        <v>23</v>
      </c>
    </row>
    <row r="9" spans="1:6" ht="18.75">
      <c r="A9" s="83">
        <v>182</v>
      </c>
      <c r="B9" s="49" t="s">
        <v>57</v>
      </c>
      <c r="C9" s="44" t="s">
        <v>56</v>
      </c>
      <c r="D9" s="84">
        <v>0</v>
      </c>
      <c r="E9" s="85">
        <v>23</v>
      </c>
      <c r="F9" s="85">
        <v>23</v>
      </c>
    </row>
    <row r="10" spans="1:6" ht="37.5">
      <c r="A10" s="83">
        <v>182</v>
      </c>
      <c r="B10" s="41" t="s">
        <v>55</v>
      </c>
      <c r="C10" s="130" t="s">
        <v>54</v>
      </c>
      <c r="D10" s="84">
        <f>D11</f>
        <v>0</v>
      </c>
      <c r="E10" s="84">
        <f>E11</f>
        <v>25</v>
      </c>
      <c r="F10" s="84">
        <f>F11</f>
        <v>25</v>
      </c>
    </row>
    <row r="11" spans="1:6" ht="18.75">
      <c r="A11" s="83">
        <v>182</v>
      </c>
      <c r="B11" s="43" t="s">
        <v>53</v>
      </c>
      <c r="C11" s="129" t="s">
        <v>52</v>
      </c>
      <c r="D11" s="84">
        <v>0</v>
      </c>
      <c r="E11" s="85">
        <v>25</v>
      </c>
      <c r="F11" s="85">
        <v>25</v>
      </c>
    </row>
    <row r="12" spans="1:6" ht="37.5">
      <c r="A12" s="83">
        <v>182</v>
      </c>
      <c r="B12" s="41" t="s">
        <v>51</v>
      </c>
      <c r="C12" s="130" t="s">
        <v>50</v>
      </c>
      <c r="D12" s="84">
        <f>D13+D14</f>
        <v>0</v>
      </c>
      <c r="E12" s="84">
        <f>E13+E14</f>
        <v>377</v>
      </c>
      <c r="F12" s="84">
        <f>F13+F14</f>
        <v>377</v>
      </c>
    </row>
    <row r="13" spans="1:6" ht="18.75">
      <c r="A13" s="83">
        <v>182</v>
      </c>
      <c r="B13" s="43" t="s">
        <v>49</v>
      </c>
      <c r="C13" s="129" t="s">
        <v>48</v>
      </c>
      <c r="D13" s="84"/>
      <c r="E13" s="85">
        <v>36</v>
      </c>
      <c r="F13" s="85">
        <v>36</v>
      </c>
    </row>
    <row r="14" spans="1:6" ht="18.75">
      <c r="A14" s="83">
        <v>182</v>
      </c>
      <c r="B14" s="43" t="s">
        <v>47</v>
      </c>
      <c r="C14" s="129" t="s">
        <v>46</v>
      </c>
      <c r="D14" s="84">
        <v>0</v>
      </c>
      <c r="E14" s="85">
        <v>341</v>
      </c>
      <c r="F14" s="85">
        <v>341</v>
      </c>
    </row>
    <row r="15" spans="1:6" ht="37.5">
      <c r="A15" s="83">
        <v>182</v>
      </c>
      <c r="B15" s="41" t="s">
        <v>45</v>
      </c>
      <c r="C15" s="130" t="s">
        <v>44</v>
      </c>
      <c r="D15" s="84">
        <v>0</v>
      </c>
      <c r="E15" s="84">
        <v>0</v>
      </c>
      <c r="F15" s="84">
        <v>0</v>
      </c>
    </row>
    <row r="16" spans="1:6" ht="56.25">
      <c r="A16" s="83">
        <v>182</v>
      </c>
      <c r="B16" s="41" t="s">
        <v>43</v>
      </c>
      <c r="C16" s="130" t="s">
        <v>42</v>
      </c>
      <c r="D16" s="84">
        <v>0</v>
      </c>
      <c r="E16" s="84">
        <v>0</v>
      </c>
      <c r="F16" s="84">
        <v>0</v>
      </c>
    </row>
    <row r="17" spans="1:6" ht="18.75">
      <c r="A17" s="81"/>
      <c r="B17" s="43"/>
      <c r="C17" s="129" t="s">
        <v>41</v>
      </c>
      <c r="D17" s="84">
        <v>0</v>
      </c>
      <c r="E17" s="84">
        <f>E18+E20</f>
        <v>0</v>
      </c>
      <c r="F17" s="84">
        <f>F18+F20</f>
        <v>0</v>
      </c>
    </row>
    <row r="18" spans="1:6" ht="75">
      <c r="A18" s="43">
        <v>801</v>
      </c>
      <c r="B18" s="41" t="s">
        <v>40</v>
      </c>
      <c r="C18" s="130" t="s">
        <v>39</v>
      </c>
      <c r="D18" s="84">
        <v>0</v>
      </c>
      <c r="E18" s="84">
        <f>E19</f>
        <v>0</v>
      </c>
      <c r="F18" s="84">
        <f>F19</f>
        <v>0</v>
      </c>
    </row>
    <row r="19" spans="1:6" ht="129.75" customHeight="1">
      <c r="A19" s="43">
        <v>801</v>
      </c>
      <c r="B19" s="127" t="s">
        <v>78</v>
      </c>
      <c r="C19" s="131" t="s">
        <v>91</v>
      </c>
      <c r="D19" s="84">
        <v>0</v>
      </c>
      <c r="E19" s="84">
        <v>0</v>
      </c>
      <c r="F19" s="84">
        <v>0</v>
      </c>
    </row>
    <row r="20" spans="1:6" ht="37.5" hidden="1">
      <c r="A20" s="82">
        <v>801</v>
      </c>
      <c r="B20" s="41" t="s">
        <v>38</v>
      </c>
      <c r="C20" s="130" t="s">
        <v>37</v>
      </c>
      <c r="D20" s="84">
        <v>0</v>
      </c>
      <c r="E20" s="84"/>
      <c r="F20" s="84"/>
    </row>
    <row r="21" spans="1:6" ht="37.5" hidden="1">
      <c r="A21" s="65">
        <v>801</v>
      </c>
      <c r="B21" s="127" t="s">
        <v>81</v>
      </c>
      <c r="C21" s="128" t="s">
        <v>92</v>
      </c>
      <c r="D21" s="84">
        <v>0</v>
      </c>
      <c r="E21" s="84"/>
      <c r="F21" s="84"/>
    </row>
    <row r="22" spans="1:6" ht="37.5">
      <c r="A22" s="82">
        <v>801</v>
      </c>
      <c r="B22" s="41" t="s">
        <v>36</v>
      </c>
      <c r="C22" s="130" t="s">
        <v>35</v>
      </c>
      <c r="D22" s="84">
        <f>D23</f>
        <v>-58.2</v>
      </c>
      <c r="E22" s="84">
        <f>E23</f>
        <v>2000.1</v>
      </c>
      <c r="F22" s="84">
        <f>F23</f>
        <v>2003.9</v>
      </c>
    </row>
    <row r="23" spans="1:6" ht="56.25">
      <c r="A23" s="82">
        <v>801</v>
      </c>
      <c r="B23" s="41" t="s">
        <v>34</v>
      </c>
      <c r="C23" s="130" t="s">
        <v>33</v>
      </c>
      <c r="D23" s="84">
        <f>D24+D27</f>
        <v>-58.2</v>
      </c>
      <c r="E23" s="84">
        <f>E24+E27</f>
        <v>2000.1</v>
      </c>
      <c r="F23" s="84">
        <f>F24+F27</f>
        <v>2003.9</v>
      </c>
    </row>
    <row r="24" spans="1:6" ht="37.5">
      <c r="A24" s="65">
        <v>801</v>
      </c>
      <c r="B24" s="43" t="s">
        <v>163</v>
      </c>
      <c r="C24" s="44" t="s">
        <v>149</v>
      </c>
      <c r="D24" s="84">
        <v>-58.2</v>
      </c>
      <c r="E24" s="85">
        <f>E25</f>
        <v>1895</v>
      </c>
      <c r="F24" s="85">
        <f>F25</f>
        <v>1895</v>
      </c>
    </row>
    <row r="25" spans="1:6" ht="37.5">
      <c r="A25" s="65">
        <v>801</v>
      </c>
      <c r="B25" s="43" t="s">
        <v>162</v>
      </c>
      <c r="C25" s="44" t="s">
        <v>150</v>
      </c>
      <c r="D25" s="84">
        <v>-58.2</v>
      </c>
      <c r="E25" s="85">
        <f>E26</f>
        <v>1895</v>
      </c>
      <c r="F25" s="85">
        <f>F26</f>
        <v>1895</v>
      </c>
    </row>
    <row r="26" spans="1:6" ht="41.25" customHeight="1">
      <c r="A26" s="65">
        <v>801</v>
      </c>
      <c r="B26" s="43" t="s">
        <v>159</v>
      </c>
      <c r="C26" s="44" t="s">
        <v>260</v>
      </c>
      <c r="D26" s="84">
        <v>-58.2</v>
      </c>
      <c r="E26" s="85">
        <v>1895</v>
      </c>
      <c r="F26" s="85">
        <v>1895</v>
      </c>
    </row>
    <row r="27" spans="1:6" ht="37.5">
      <c r="A27" s="82">
        <v>801</v>
      </c>
      <c r="B27" s="41" t="s">
        <v>165</v>
      </c>
      <c r="C27" s="42" t="s">
        <v>151</v>
      </c>
      <c r="D27" s="84">
        <f aca="true" t="shared" si="0" ref="D27:F28">D28</f>
        <v>0</v>
      </c>
      <c r="E27" s="84">
        <f t="shared" si="0"/>
        <v>105.1</v>
      </c>
      <c r="F27" s="84">
        <f t="shared" si="0"/>
        <v>108.9</v>
      </c>
    </row>
    <row r="28" spans="1:6" ht="57" customHeight="1">
      <c r="A28" s="65">
        <v>801</v>
      </c>
      <c r="B28" s="43" t="s">
        <v>164</v>
      </c>
      <c r="C28" s="44" t="s">
        <v>115</v>
      </c>
      <c r="D28" s="84">
        <f t="shared" si="0"/>
        <v>0</v>
      </c>
      <c r="E28" s="85">
        <f>SUM(E29)</f>
        <v>105.1</v>
      </c>
      <c r="F28" s="85">
        <v>108.9</v>
      </c>
    </row>
    <row r="29" spans="1:6" ht="58.5" customHeight="1">
      <c r="A29" s="65">
        <v>801</v>
      </c>
      <c r="B29" s="43" t="s">
        <v>160</v>
      </c>
      <c r="C29" s="44" t="s">
        <v>115</v>
      </c>
      <c r="D29" s="84">
        <v>0</v>
      </c>
      <c r="E29" s="85">
        <v>105.1</v>
      </c>
      <c r="F29" s="85">
        <v>108.9</v>
      </c>
    </row>
    <row r="30" spans="1:6" ht="18.75">
      <c r="A30" s="65"/>
      <c r="B30" s="41"/>
      <c r="C30" s="42" t="s">
        <v>29</v>
      </c>
      <c r="D30" s="84">
        <f>D6+D22</f>
        <v>-58.2</v>
      </c>
      <c r="E30" s="84">
        <f>E6+E22</f>
        <v>2425.1</v>
      </c>
      <c r="F30" s="84">
        <f>F6+F22</f>
        <v>2428.9</v>
      </c>
    </row>
    <row r="31" spans="1:5" ht="18">
      <c r="A31" s="40"/>
      <c r="B31" s="39"/>
      <c r="C31" s="39"/>
      <c r="D31" s="39"/>
      <c r="E31" s="38"/>
    </row>
    <row r="32" spans="1:5" ht="15">
      <c r="A32" s="33"/>
      <c r="B32" s="37"/>
      <c r="C32" s="36"/>
      <c r="D32" s="36"/>
      <c r="E32" s="35"/>
    </row>
    <row r="33" spans="1:5" ht="15">
      <c r="A33" s="33"/>
      <c r="B33" s="36"/>
      <c r="C33" s="36"/>
      <c r="D33" s="36"/>
      <c r="E33" s="35"/>
    </row>
    <row r="34" spans="1:5" ht="15">
      <c r="A34" s="33"/>
      <c r="B34" s="37"/>
      <c r="C34" s="36"/>
      <c r="D34" s="36"/>
      <c r="E34" s="35"/>
    </row>
    <row r="35" spans="1:5" ht="15">
      <c r="A35" s="33"/>
      <c r="B35" s="36"/>
      <c r="C35" s="36"/>
      <c r="D35" s="36"/>
      <c r="E35" s="35"/>
    </row>
    <row r="36" spans="1:5" ht="15">
      <c r="A36" s="33"/>
      <c r="B36" s="34"/>
      <c r="C36" s="34"/>
      <c r="D36" s="34"/>
      <c r="E36" s="34"/>
    </row>
    <row r="37" ht="15">
      <c r="A37" s="33"/>
    </row>
  </sheetData>
  <sheetProtection/>
  <mergeCells count="3">
    <mergeCell ref="C1:F1"/>
    <mergeCell ref="A2:F2"/>
    <mergeCell ref="E3:F3"/>
  </mergeCells>
  <printOptions/>
  <pageMargins left="0.7086614173228347" right="0.37" top="0.7480314960629921" bottom="0.47" header="0.33" footer="0.31496062992125984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8"/>
  <sheetViews>
    <sheetView zoomScalePageLayoutView="0" workbookViewId="0" topLeftCell="A4">
      <selection activeCell="F9" sqref="F9"/>
    </sheetView>
  </sheetViews>
  <sheetFormatPr defaultColWidth="9.140625" defaultRowHeight="15"/>
  <cols>
    <col min="1" max="1" width="6.421875" style="25" customWidth="1"/>
    <col min="2" max="2" width="48.421875" style="25" customWidth="1"/>
    <col min="3" max="3" width="17.140625" style="25" customWidth="1"/>
    <col min="4" max="4" width="48.00390625" style="25" customWidth="1"/>
    <col min="5" max="16384" width="9.140625" style="25" customWidth="1"/>
  </cols>
  <sheetData>
    <row r="1" spans="1:11" ht="102" customHeight="1">
      <c r="A1" s="17"/>
      <c r="B1" s="17"/>
      <c r="C1" s="17"/>
      <c r="D1" s="102" t="s">
        <v>351</v>
      </c>
      <c r="E1" s="30"/>
      <c r="F1" s="30"/>
      <c r="G1" s="30"/>
      <c r="H1" s="30"/>
      <c r="I1" s="30"/>
      <c r="J1" s="30"/>
      <c r="K1" s="30"/>
    </row>
    <row r="2" spans="1:4" ht="72.75" customHeight="1">
      <c r="A2" s="368" t="s">
        <v>333</v>
      </c>
      <c r="B2" s="368"/>
      <c r="C2" s="368"/>
      <c r="D2" s="368"/>
    </row>
    <row r="3" spans="1:4" ht="21.75" customHeight="1">
      <c r="A3" s="126"/>
      <c r="B3" s="126"/>
      <c r="C3" s="126"/>
      <c r="D3" s="177" t="s">
        <v>22</v>
      </c>
    </row>
    <row r="4" spans="1:4" s="26" customFormat="1" ht="40.5">
      <c r="A4" s="169" t="s">
        <v>135</v>
      </c>
      <c r="B4" s="169" t="s">
        <v>133</v>
      </c>
      <c r="C4" s="121" t="s">
        <v>171</v>
      </c>
      <c r="D4" s="169" t="s">
        <v>272</v>
      </c>
    </row>
    <row r="5" spans="1:4" ht="75">
      <c r="A5" s="164" t="s">
        <v>8</v>
      </c>
      <c r="B5" s="165" t="s">
        <v>223</v>
      </c>
      <c r="C5" s="387">
        <v>34.5</v>
      </c>
      <c r="D5" s="319">
        <v>1268.29</v>
      </c>
    </row>
    <row r="6" spans="1:4" ht="75">
      <c r="A6" s="211" t="s">
        <v>11</v>
      </c>
      <c r="B6" s="165" t="s">
        <v>224</v>
      </c>
      <c r="C6" s="387">
        <v>330.5</v>
      </c>
      <c r="D6" s="180">
        <v>1091.41</v>
      </c>
    </row>
    <row r="7" spans="1:4" ht="18.75">
      <c r="A7" s="235" t="s">
        <v>19</v>
      </c>
      <c r="B7" s="167" t="s">
        <v>136</v>
      </c>
      <c r="C7" s="167"/>
      <c r="D7" s="180">
        <v>487.8</v>
      </c>
    </row>
    <row r="8" spans="1:4" ht="24.75" customHeight="1">
      <c r="A8" s="210"/>
      <c r="B8" s="218" t="s">
        <v>225</v>
      </c>
      <c r="C8" s="388">
        <f>SUM(C5:C7)</f>
        <v>365</v>
      </c>
      <c r="D8" s="219">
        <f>D5+D6+D7</f>
        <v>2847.5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.421875" style="25" customWidth="1"/>
    <col min="2" max="2" width="48.421875" style="25" customWidth="1"/>
    <col min="3" max="3" width="17.421875" style="25" customWidth="1"/>
    <col min="4" max="4" width="23.28125" style="25" customWidth="1"/>
    <col min="5" max="5" width="20.7109375" style="25" customWidth="1"/>
    <col min="6" max="16384" width="9.140625" style="25" customWidth="1"/>
  </cols>
  <sheetData>
    <row r="1" spans="1:11" ht="108.75" customHeight="1">
      <c r="A1" s="17"/>
      <c r="B1" s="17"/>
      <c r="C1" s="17"/>
      <c r="D1" s="378" t="s">
        <v>352</v>
      </c>
      <c r="E1" s="378"/>
      <c r="F1" s="30"/>
      <c r="G1" s="30"/>
      <c r="H1" s="30"/>
      <c r="I1" s="30"/>
      <c r="J1" s="30"/>
      <c r="K1" s="30"/>
    </row>
    <row r="2" spans="1:5" ht="80.25" customHeight="1">
      <c r="A2" s="368" t="s">
        <v>334</v>
      </c>
      <c r="B2" s="368"/>
      <c r="C2" s="368"/>
      <c r="D2" s="368"/>
      <c r="E2" s="368"/>
    </row>
    <row r="3" spans="1:5" ht="21.75" customHeight="1">
      <c r="A3" s="126"/>
      <c r="B3" s="126"/>
      <c r="C3" s="126"/>
      <c r="D3" s="126"/>
      <c r="E3" s="177" t="s">
        <v>22</v>
      </c>
    </row>
    <row r="4" spans="1:5" s="26" customFormat="1" ht="40.5">
      <c r="A4" s="169" t="s">
        <v>135</v>
      </c>
      <c r="B4" s="169" t="s">
        <v>133</v>
      </c>
      <c r="C4" s="121" t="s">
        <v>171</v>
      </c>
      <c r="D4" s="169" t="s">
        <v>316</v>
      </c>
      <c r="E4" s="169" t="s">
        <v>329</v>
      </c>
    </row>
    <row r="5" spans="1:5" ht="75">
      <c r="A5" s="164" t="s">
        <v>8</v>
      </c>
      <c r="B5" s="165" t="s">
        <v>223</v>
      </c>
      <c r="C5" s="165"/>
      <c r="D5" s="180">
        <v>1277.69</v>
      </c>
      <c r="E5" s="180">
        <v>1215.4</v>
      </c>
    </row>
    <row r="6" spans="1:5" ht="75">
      <c r="A6" s="236" t="s">
        <v>11</v>
      </c>
      <c r="B6" s="165" t="s">
        <v>224</v>
      </c>
      <c r="C6" s="165">
        <v>-58.2</v>
      </c>
      <c r="D6" s="180">
        <v>596.73</v>
      </c>
      <c r="E6" s="180">
        <v>654.95</v>
      </c>
    </row>
    <row r="7" spans="1:5" ht="18.75">
      <c r="A7" s="164">
        <v>99</v>
      </c>
      <c r="B7" s="165" t="s">
        <v>136</v>
      </c>
      <c r="C7" s="165"/>
      <c r="D7" s="180">
        <v>488.6</v>
      </c>
      <c r="E7" s="180">
        <v>492.4</v>
      </c>
    </row>
    <row r="8" spans="1:5" ht="18.75">
      <c r="A8" s="164"/>
      <c r="B8" s="165" t="s">
        <v>106</v>
      </c>
      <c r="C8" s="165"/>
      <c r="D8" s="180">
        <v>62.08</v>
      </c>
      <c r="E8" s="180">
        <v>124.35</v>
      </c>
    </row>
    <row r="9" spans="1:5" ht="18.75">
      <c r="A9" s="167"/>
      <c r="B9" s="167" t="s">
        <v>134</v>
      </c>
      <c r="C9" s="389">
        <f>SUM(C5:C7)</f>
        <v>-58.2</v>
      </c>
      <c r="D9" s="181">
        <f>SUM(D5:D8)</f>
        <v>2425.1</v>
      </c>
      <c r="E9" s="181">
        <f>SUM(E5:E8)</f>
        <v>2487.1</v>
      </c>
    </row>
  </sheetData>
  <sheetProtection/>
  <mergeCells count="2">
    <mergeCell ref="D1:E1"/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3"/>
  <sheetViews>
    <sheetView view="pageBreakPreview" zoomScaleNormal="90" zoomScaleSheetLayoutView="100" zoomScalePageLayoutView="0" workbookViewId="0" topLeftCell="A1">
      <selection activeCell="G18" sqref="G18"/>
    </sheetView>
  </sheetViews>
  <sheetFormatPr defaultColWidth="9.140625" defaultRowHeight="15"/>
  <cols>
    <col min="1" max="1" width="87.140625" style="57" customWidth="1"/>
    <col min="2" max="2" width="16.140625" style="20" customWidth="1"/>
    <col min="3" max="3" width="13.28125" style="20" customWidth="1"/>
    <col min="4" max="4" width="17.28125" style="18" customWidth="1"/>
    <col min="5" max="16384" width="9.140625" style="25" customWidth="1"/>
  </cols>
  <sheetData>
    <row r="1" spans="2:4" ht="128.25" customHeight="1">
      <c r="B1" s="351" t="s">
        <v>353</v>
      </c>
      <c r="C1" s="351"/>
      <c r="D1" s="351"/>
    </row>
    <row r="2" spans="1:6" ht="79.5" customHeight="1">
      <c r="A2" s="379" t="s">
        <v>335</v>
      </c>
      <c r="B2" s="379"/>
      <c r="C2" s="379"/>
      <c r="D2" s="379"/>
      <c r="E2" s="68"/>
      <c r="F2" s="67"/>
    </row>
    <row r="3" spans="1:6" s="66" customFormat="1" ht="15.75">
      <c r="A3" s="68"/>
      <c r="B3" s="70"/>
      <c r="C3" s="70"/>
      <c r="D3" s="69" t="s">
        <v>22</v>
      </c>
      <c r="E3" s="68"/>
      <c r="F3" s="67"/>
    </row>
    <row r="4" spans="1:4" s="64" customFormat="1" ht="72" customHeight="1">
      <c r="A4" s="43" t="s">
        <v>73</v>
      </c>
      <c r="B4" s="43" t="s">
        <v>72</v>
      </c>
      <c r="C4" s="43" t="s">
        <v>175</v>
      </c>
      <c r="D4" s="43" t="s">
        <v>272</v>
      </c>
    </row>
    <row r="5" spans="1:4" s="64" customFormat="1" ht="18.75">
      <c r="A5" s="43">
        <v>1</v>
      </c>
      <c r="B5" s="65">
        <v>2</v>
      </c>
      <c r="C5" s="65">
        <v>3</v>
      </c>
      <c r="D5" s="43">
        <v>4</v>
      </c>
    </row>
    <row r="6" spans="1:4" s="88" customFormat="1" ht="18.75">
      <c r="A6" s="86" t="s">
        <v>6</v>
      </c>
      <c r="B6" s="87" t="s">
        <v>71</v>
      </c>
      <c r="C6" s="193">
        <f>C7+C8+C10+C11</f>
        <v>34.5</v>
      </c>
      <c r="D6" s="100">
        <f>SUM(D7:D11)</f>
        <v>1997.28</v>
      </c>
    </row>
    <row r="7" spans="1:4" s="22" customFormat="1" ht="37.5">
      <c r="A7" s="63" t="s">
        <v>70</v>
      </c>
      <c r="B7" s="62" t="s">
        <v>69</v>
      </c>
      <c r="C7" s="192">
        <f>'11'!G7</f>
        <v>0</v>
      </c>
      <c r="D7" s="119">
        <v>373.5</v>
      </c>
    </row>
    <row r="8" spans="1:4" s="22" customFormat="1" ht="55.5" customHeight="1">
      <c r="A8" s="63" t="s">
        <v>68</v>
      </c>
      <c r="B8" s="62" t="s">
        <v>67</v>
      </c>
      <c r="C8" s="192">
        <v>34.5</v>
      </c>
      <c r="D8" s="119">
        <v>1268.29</v>
      </c>
    </row>
    <row r="9" spans="1:4" s="22" customFormat="1" ht="18.75" hidden="1">
      <c r="A9" s="63" t="s">
        <v>173</v>
      </c>
      <c r="B9" s="62" t="s">
        <v>174</v>
      </c>
      <c r="C9" s="62" t="s">
        <v>181</v>
      </c>
      <c r="D9" s="119">
        <f>'11'!H41</f>
        <v>0</v>
      </c>
    </row>
    <row r="10" spans="1:4" s="22" customFormat="1" ht="18.75">
      <c r="A10" s="91" t="s">
        <v>16</v>
      </c>
      <c r="B10" s="62" t="s">
        <v>93</v>
      </c>
      <c r="C10" s="192">
        <f>'11'!G27</f>
        <v>0</v>
      </c>
      <c r="D10" s="119">
        <f>'11'!H27</f>
        <v>10</v>
      </c>
    </row>
    <row r="11" spans="1:4" s="22" customFormat="1" ht="18.75">
      <c r="A11" s="188" t="s">
        <v>156</v>
      </c>
      <c r="B11" s="62" t="s">
        <v>158</v>
      </c>
      <c r="C11" s="192">
        <v>0</v>
      </c>
      <c r="D11" s="119">
        <v>345.49</v>
      </c>
    </row>
    <row r="12" spans="1:4" s="22" customFormat="1" ht="18.75">
      <c r="A12" s="115" t="s">
        <v>21</v>
      </c>
      <c r="B12" s="87" t="s">
        <v>66</v>
      </c>
      <c r="C12" s="193">
        <v>0</v>
      </c>
      <c r="D12" s="100">
        <f>D13</f>
        <v>104.3</v>
      </c>
    </row>
    <row r="13" spans="1:4" s="22" customFormat="1" ht="18.75">
      <c r="A13" s="113" t="s">
        <v>65</v>
      </c>
      <c r="B13" s="62" t="s">
        <v>64</v>
      </c>
      <c r="C13" s="192">
        <v>0</v>
      </c>
      <c r="D13" s="119">
        <v>104.3</v>
      </c>
    </row>
    <row r="14" spans="1:4" s="22" customFormat="1" ht="18.75">
      <c r="A14" s="221" t="s">
        <v>221</v>
      </c>
      <c r="B14" s="87" t="s">
        <v>230</v>
      </c>
      <c r="C14" s="193">
        <f>C15</f>
        <v>214.7</v>
      </c>
      <c r="D14" s="100">
        <f>D15</f>
        <v>214.7</v>
      </c>
    </row>
    <row r="15" spans="1:4" s="22" customFormat="1" ht="18.75">
      <c r="A15" s="220" t="s">
        <v>228</v>
      </c>
      <c r="B15" s="62" t="s">
        <v>229</v>
      </c>
      <c r="C15" s="192">
        <f>'11'!G54</f>
        <v>214.7</v>
      </c>
      <c r="D15" s="119">
        <v>214.7</v>
      </c>
    </row>
    <row r="16" spans="1:4" s="22" customFormat="1" ht="18.75">
      <c r="A16" s="116" t="s">
        <v>100</v>
      </c>
      <c r="B16" s="87" t="s">
        <v>101</v>
      </c>
      <c r="C16" s="193">
        <f>C17+C18</f>
        <v>0</v>
      </c>
      <c r="D16" s="100">
        <f>SUM(D17+D18)</f>
        <v>0</v>
      </c>
    </row>
    <row r="17" spans="1:4" s="88" customFormat="1" ht="18.75">
      <c r="A17" s="114" t="s">
        <v>102</v>
      </c>
      <c r="B17" s="62" t="s">
        <v>103</v>
      </c>
      <c r="C17" s="192">
        <v>0</v>
      </c>
      <c r="D17" s="119">
        <v>0</v>
      </c>
    </row>
    <row r="18" spans="1:4" s="88" customFormat="1" ht="18.75">
      <c r="A18" s="114" t="s">
        <v>110</v>
      </c>
      <c r="B18" s="62" t="s">
        <v>109</v>
      </c>
      <c r="C18" s="192"/>
      <c r="D18" s="119">
        <v>0</v>
      </c>
    </row>
    <row r="19" spans="1:4" s="88" customFormat="1" ht="20.25">
      <c r="A19" s="96" t="s">
        <v>250</v>
      </c>
      <c r="B19" s="87" t="s">
        <v>251</v>
      </c>
      <c r="C19" s="193">
        <f>C20</f>
        <v>115.8</v>
      </c>
      <c r="D19" s="100">
        <f>D20</f>
        <v>531.22</v>
      </c>
    </row>
    <row r="20" spans="1:4" s="88" customFormat="1" ht="20.25">
      <c r="A20" s="296" t="s">
        <v>243</v>
      </c>
      <c r="B20" s="62" t="s">
        <v>249</v>
      </c>
      <c r="C20" s="192">
        <v>115.8</v>
      </c>
      <c r="D20" s="119">
        <v>531.22</v>
      </c>
    </row>
    <row r="21" spans="1:4" s="88" customFormat="1" ht="32.25" customHeight="1">
      <c r="A21" s="89" t="s">
        <v>20</v>
      </c>
      <c r="B21" s="90"/>
      <c r="C21" s="194">
        <f>C6+C12+C16+C19+C14</f>
        <v>365</v>
      </c>
      <c r="D21" s="297">
        <f>D6+D12+D14+D16+D19</f>
        <v>2847.5</v>
      </c>
    </row>
    <row r="22" spans="1:4" s="22" customFormat="1" ht="18.75">
      <c r="A22" s="61"/>
      <c r="B22" s="60"/>
      <c r="C22" s="60"/>
      <c r="D22" s="104"/>
    </row>
    <row r="23" spans="1:4" s="22" customFormat="1" ht="18.75">
      <c r="A23" s="61"/>
      <c r="B23" s="60"/>
      <c r="C23" s="60"/>
      <c r="D23" s="59"/>
    </row>
    <row r="24" spans="1:4" s="22" customFormat="1" ht="18.75">
      <c r="A24" s="61"/>
      <c r="B24" s="60"/>
      <c r="C24" s="60"/>
      <c r="D24" s="21"/>
    </row>
    <row r="25" spans="1:4" s="22" customFormat="1" ht="18.75">
      <c r="A25" s="61"/>
      <c r="B25" s="60"/>
      <c r="C25" s="60"/>
      <c r="D25" s="21"/>
    </row>
    <row r="26" spans="1:4" s="22" customFormat="1" ht="18.75">
      <c r="A26" s="61"/>
      <c r="B26" s="60"/>
      <c r="C26" s="60"/>
      <c r="D26" s="21"/>
    </row>
    <row r="27" spans="1:4" s="22" customFormat="1" ht="18.75">
      <c r="A27" s="61"/>
      <c r="B27" s="60"/>
      <c r="C27" s="60"/>
      <c r="D27" s="21"/>
    </row>
    <row r="28" spans="1:4" s="22" customFormat="1" ht="18.75">
      <c r="A28" s="61"/>
      <c r="B28" s="60"/>
      <c r="C28" s="60"/>
      <c r="D28" s="21"/>
    </row>
    <row r="29" spans="1:4" s="22" customFormat="1" ht="18.75">
      <c r="A29" s="61"/>
      <c r="B29" s="60"/>
      <c r="C29" s="60"/>
      <c r="D29" s="21"/>
    </row>
    <row r="30" spans="1:4" s="22" customFormat="1" ht="18.75">
      <c r="A30" s="61"/>
      <c r="B30" s="60"/>
      <c r="C30" s="60"/>
      <c r="D30" s="21"/>
    </row>
    <row r="31" spans="1:4" s="22" customFormat="1" ht="18.75">
      <c r="A31" s="61"/>
      <c r="B31" s="60"/>
      <c r="C31" s="60"/>
      <c r="D31" s="21"/>
    </row>
    <row r="32" spans="1:4" s="22" customFormat="1" ht="18.75">
      <c r="A32" s="61"/>
      <c r="B32" s="60"/>
      <c r="C32" s="60"/>
      <c r="D32" s="21"/>
    </row>
    <row r="33" spans="1:4" s="22" customFormat="1" ht="18.75">
      <c r="A33" s="61"/>
      <c r="B33" s="60"/>
      <c r="C33" s="60"/>
      <c r="D33" s="21"/>
    </row>
    <row r="34" spans="1:4" s="22" customFormat="1" ht="18.75">
      <c r="A34" s="61"/>
      <c r="B34" s="60"/>
      <c r="C34" s="60"/>
      <c r="D34" s="21"/>
    </row>
    <row r="35" spans="1:4" s="22" customFormat="1" ht="18.75">
      <c r="A35" s="61"/>
      <c r="B35" s="60"/>
      <c r="C35" s="60"/>
      <c r="D35" s="21"/>
    </row>
    <row r="36" spans="1:4" s="22" customFormat="1" ht="18.75">
      <c r="A36" s="61"/>
      <c r="B36" s="60"/>
      <c r="C36" s="60"/>
      <c r="D36" s="21"/>
    </row>
    <row r="37" spans="1:4" s="22" customFormat="1" ht="18.75">
      <c r="A37" s="61"/>
      <c r="B37" s="60"/>
      <c r="C37" s="60"/>
      <c r="D37" s="21"/>
    </row>
    <row r="38" spans="1:4" s="22" customFormat="1" ht="18.75">
      <c r="A38" s="61"/>
      <c r="B38" s="60"/>
      <c r="C38" s="60"/>
      <c r="D38" s="21"/>
    </row>
    <row r="39" spans="1:4" s="22" customFormat="1" ht="18.75">
      <c r="A39" s="61"/>
      <c r="B39" s="60"/>
      <c r="C39" s="60"/>
      <c r="D39" s="21"/>
    </row>
    <row r="40" spans="1:4" s="22" customFormat="1" ht="18.75">
      <c r="A40" s="61"/>
      <c r="B40" s="60"/>
      <c r="C40" s="60"/>
      <c r="D40" s="21"/>
    </row>
    <row r="41" spans="1:4" s="22" customFormat="1" ht="18.75">
      <c r="A41" s="61"/>
      <c r="B41" s="60"/>
      <c r="C41" s="60"/>
      <c r="D41" s="21"/>
    </row>
    <row r="42" spans="1:4" s="22" customFormat="1" ht="18.75">
      <c r="A42" s="61"/>
      <c r="B42" s="60"/>
      <c r="C42" s="60"/>
      <c r="D42" s="21"/>
    </row>
    <row r="43" spans="1:4" s="22" customFormat="1" ht="18.75">
      <c r="A43" s="61"/>
      <c r="B43" s="60"/>
      <c r="C43" s="60"/>
      <c r="D43" s="21"/>
    </row>
    <row r="44" spans="1:4" s="22" customFormat="1" ht="18.75">
      <c r="A44" s="61"/>
      <c r="B44" s="60"/>
      <c r="C44" s="60"/>
      <c r="D44" s="21"/>
    </row>
    <row r="45" spans="1:4" s="22" customFormat="1" ht="18.75">
      <c r="A45" s="61"/>
      <c r="B45" s="60"/>
      <c r="C45" s="60"/>
      <c r="D45" s="21"/>
    </row>
    <row r="46" spans="1:4" s="22" customFormat="1" ht="18.75">
      <c r="A46" s="61"/>
      <c r="B46" s="60"/>
      <c r="C46" s="60"/>
      <c r="D46" s="21"/>
    </row>
    <row r="47" spans="1:4" s="22" customFormat="1" ht="18.75">
      <c r="A47" s="61"/>
      <c r="B47" s="60"/>
      <c r="C47" s="60"/>
      <c r="D47" s="21"/>
    </row>
    <row r="48" spans="1:4" s="22" customFormat="1" ht="18.75">
      <c r="A48" s="61"/>
      <c r="B48" s="60"/>
      <c r="C48" s="60"/>
      <c r="D48" s="21"/>
    </row>
    <row r="49" spans="1:4" s="22" customFormat="1" ht="18.75">
      <c r="A49" s="61"/>
      <c r="B49" s="60"/>
      <c r="C49" s="60"/>
      <c r="D49" s="21"/>
    </row>
    <row r="50" spans="1:4" s="22" customFormat="1" ht="18.75">
      <c r="A50" s="61"/>
      <c r="B50" s="60"/>
      <c r="C50" s="60"/>
      <c r="D50" s="21"/>
    </row>
    <row r="51" spans="2:3" ht="12.75">
      <c r="B51" s="58"/>
      <c r="C51" s="58"/>
    </row>
    <row r="52" spans="2:3" ht="12.75">
      <c r="B52" s="58"/>
      <c r="C52" s="58"/>
    </row>
    <row r="53" spans="2:3" ht="12.75">
      <c r="B53" s="58"/>
      <c r="C53" s="58"/>
    </row>
    <row r="54" spans="2:3" ht="12.75">
      <c r="B54" s="58"/>
      <c r="C54" s="58"/>
    </row>
    <row r="55" spans="2:3" ht="12.75">
      <c r="B55" s="58"/>
      <c r="C55" s="58"/>
    </row>
    <row r="56" spans="2:3" ht="12.75">
      <c r="B56" s="58"/>
      <c r="C56" s="58"/>
    </row>
    <row r="57" spans="2:3" ht="12.75">
      <c r="B57" s="58"/>
      <c r="C57" s="58"/>
    </row>
    <row r="58" spans="2:3" ht="12.75">
      <c r="B58" s="58"/>
      <c r="C58" s="58"/>
    </row>
    <row r="59" spans="2:3" ht="12.75">
      <c r="B59" s="58"/>
      <c r="C59" s="58"/>
    </row>
    <row r="60" spans="2:3" ht="12.75">
      <c r="B60" s="58"/>
      <c r="C60" s="58"/>
    </row>
    <row r="61" spans="2:3" ht="12.75">
      <c r="B61" s="58"/>
      <c r="C61" s="58"/>
    </row>
    <row r="62" spans="2:3" ht="12.75">
      <c r="B62" s="58"/>
      <c r="C62" s="58"/>
    </row>
    <row r="63" spans="2:3" ht="12.75">
      <c r="B63" s="58"/>
      <c r="C63" s="58"/>
    </row>
    <row r="64" spans="2:3" ht="12.75">
      <c r="B64" s="58"/>
      <c r="C64" s="58"/>
    </row>
    <row r="65" spans="2:3" ht="12.75">
      <c r="B65" s="58"/>
      <c r="C65" s="58"/>
    </row>
    <row r="66" spans="1:4" ht="12.75">
      <c r="A66" s="25"/>
      <c r="B66" s="58"/>
      <c r="C66" s="58"/>
      <c r="D66" s="25"/>
    </row>
    <row r="67" spans="1:4" ht="12.75">
      <c r="A67" s="25"/>
      <c r="B67" s="58"/>
      <c r="C67" s="58"/>
      <c r="D67" s="25"/>
    </row>
    <row r="68" spans="1:4" ht="12.75">
      <c r="A68" s="25"/>
      <c r="B68" s="58"/>
      <c r="C68" s="58"/>
      <c r="D68" s="25"/>
    </row>
    <row r="69" spans="1:4" ht="12.75">
      <c r="A69" s="25"/>
      <c r="B69" s="58"/>
      <c r="C69" s="58"/>
      <c r="D69" s="25"/>
    </row>
    <row r="70" spans="1:4" ht="12.75">
      <c r="A70" s="25"/>
      <c r="B70" s="58"/>
      <c r="C70" s="58"/>
      <c r="D70" s="25"/>
    </row>
    <row r="71" spans="1:4" ht="12.75">
      <c r="A71" s="25"/>
      <c r="B71" s="58"/>
      <c r="C71" s="58"/>
      <c r="D71" s="25"/>
    </row>
    <row r="72" spans="1:4" ht="12.75">
      <c r="A72" s="25"/>
      <c r="B72" s="58"/>
      <c r="C72" s="58"/>
      <c r="D72" s="25"/>
    </row>
    <row r="73" spans="1:4" ht="12.75">
      <c r="A73" s="25"/>
      <c r="B73" s="58"/>
      <c r="C73" s="58"/>
      <c r="D73" s="25"/>
    </row>
  </sheetData>
  <sheetProtection/>
  <mergeCells count="2">
    <mergeCell ref="A2:D2"/>
    <mergeCell ref="B1:D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Беш Озек</cp:lastModifiedBy>
  <cp:lastPrinted>2022-01-12T05:02:48Z</cp:lastPrinted>
  <dcterms:created xsi:type="dcterms:W3CDTF">2014-10-07T12:01:05Z</dcterms:created>
  <dcterms:modified xsi:type="dcterms:W3CDTF">2022-01-12T05:03:52Z</dcterms:modified>
  <cp:category/>
  <cp:version/>
  <cp:contentType/>
  <cp:contentStatus/>
</cp:coreProperties>
</file>