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275" windowHeight="799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Лист1" sheetId="7" r:id="rId7"/>
  </sheets>
  <definedNames>
    <definedName name="_1Excel_BuiltIn_Print_Area_1_1" localSheetId="1">#REF!</definedName>
    <definedName name="_1Excel_BuiltIn_Print_Area_1_1" localSheetId="3">#REF!</definedName>
    <definedName name="_1Excel_BuiltIn_Print_Area_1_1">#REF!</definedName>
    <definedName name="_7Excel_BuiltIn_Print_Area_1_1" localSheetId="1">#REF!</definedName>
    <definedName name="_7Excel_BuiltIn_Print_Area_1_1" localSheetId="3">#REF!</definedName>
    <definedName name="_7Excel_BuiltIn_Print_Area_1_1">#REF!</definedName>
    <definedName name="_Toc105952697" localSheetId="3">'4'!#REF!</definedName>
    <definedName name="_Toc105952697_3" localSheetId="1">#REF!</definedName>
    <definedName name="_Toc105952697_3" localSheetId="3">#REF!</definedName>
    <definedName name="_Toc105952697_3">#REF!</definedName>
    <definedName name="_Toc105952698" localSheetId="3">'4'!#REF!</definedName>
    <definedName name="_Toc105952698_3" localSheetId="1">#REF!</definedName>
    <definedName name="_Toc105952698_3" localSheetId="3">#REF!</definedName>
    <definedName name="_Toc105952698_3">#REF!</definedName>
    <definedName name="_Тос105952698_4" localSheetId="1">#REF!</definedName>
    <definedName name="_Тос105952698_4" localSheetId="3">#REF!</definedName>
    <definedName name="_Тос105952698_4">#REF!</definedName>
    <definedName name="Excel_BuiltIn_Print_Area" localSheetId="1">#REF!</definedName>
    <definedName name="Excel_BuiltIn_Print_Area" localSheetId="3">#REF!</definedName>
    <definedName name="Excel_BuiltIn_Print_Area">#REF!</definedName>
    <definedName name="Excel_BuiltIn_Print_Area_10" localSheetId="1">#REF!</definedName>
    <definedName name="Excel_BuiltIn_Print_Area_10" localSheetId="3">#REF!</definedName>
    <definedName name="Excel_BuiltIn_Print_Area_10">#REF!</definedName>
    <definedName name="Excel_BuiltIn_Print_Area_12" localSheetId="1">#REF!</definedName>
    <definedName name="Excel_BuiltIn_Print_Area_12" localSheetId="3">#REF!</definedName>
    <definedName name="Excel_BuiltIn_Print_Area_12">#REF!</definedName>
    <definedName name="Excel_BuiltIn_Print_Area_4" localSheetId="1">#REF!</definedName>
    <definedName name="Excel_BuiltIn_Print_Area_4" localSheetId="3">#REF!</definedName>
    <definedName name="Excel_BuiltIn_Print_Area_4">#REF!</definedName>
    <definedName name="Excel_BuiltIn_Print_Area_5" localSheetId="1">#REF!</definedName>
    <definedName name="Excel_BuiltIn_Print_Area_5" localSheetId="3">#REF!</definedName>
    <definedName name="Excel_BuiltIn_Print_Area_5">#REF!</definedName>
    <definedName name="Excel_BuiltIn_Print_Area_6" localSheetId="1">#REF!</definedName>
    <definedName name="Excel_BuiltIn_Print_Area_6" localSheetId="3">#REF!</definedName>
    <definedName name="Excel_BuiltIn_Print_Area_6">#REF!</definedName>
    <definedName name="Excel_BuiltIn_Print_Area_8" localSheetId="1">#REF!</definedName>
    <definedName name="Excel_BuiltIn_Print_Area_8" localSheetId="3">#REF!</definedName>
    <definedName name="Excel_BuiltIn_Print_Area_8">#REF!</definedName>
    <definedName name="Excel_BuiltIn_Print_Titles_10" localSheetId="1">#REF!</definedName>
    <definedName name="Excel_BuiltIn_Print_Titles_10" localSheetId="3">#REF!</definedName>
    <definedName name="Excel_BuiltIn_Print_Titles_10">#REF!</definedName>
    <definedName name="Excel_BuiltIn_Print_Titles_12" localSheetId="1">#REF!</definedName>
    <definedName name="Excel_BuiltIn_Print_Titles_12" localSheetId="3">#REF!</definedName>
    <definedName name="Excel_BuiltIn_Print_Titles_12">#REF!</definedName>
    <definedName name="Excel_BuiltIn_Print_Titles_4" localSheetId="1">#REF!</definedName>
    <definedName name="Excel_BuiltIn_Print_Titles_4" localSheetId="3">#REF!</definedName>
    <definedName name="Excel_BuiltIn_Print_Titles_4">#REF!</definedName>
    <definedName name="Excel_BuiltIn_Print_Titles_8" localSheetId="1">#REF!</definedName>
    <definedName name="Excel_BuiltIn_Print_Titles_8" localSheetId="3">#REF!</definedName>
    <definedName name="Excel_BuiltIn_Print_Titles_8">#REF!</definedName>
    <definedName name="грлгрлгнго6н7" localSheetId="1">#REF!</definedName>
    <definedName name="грлгрлгнго6н7" localSheetId="3">#REF!</definedName>
    <definedName name="грлгрлгнго6н7">#REF!</definedName>
    <definedName name="долртгпрои" localSheetId="1">#REF!</definedName>
    <definedName name="долртгпрои" localSheetId="3">#REF!</definedName>
    <definedName name="долртгпрои">#REF!</definedName>
    <definedName name="ждл" localSheetId="1">#REF!</definedName>
    <definedName name="ждл" localSheetId="3">#REF!</definedName>
    <definedName name="ждл">#REF!</definedName>
    <definedName name="ждьб" localSheetId="1">#REF!</definedName>
    <definedName name="ждьб" localSheetId="3">#REF!</definedName>
    <definedName name="ждьб">#REF!</definedName>
    <definedName name="_xlnm.Print_Area" localSheetId="1">'2'!$A$1:$E$44</definedName>
    <definedName name="_xlnm.Print_Area" localSheetId="3">'4'!$A$1:$D$21</definedName>
    <definedName name="_xlnm.Print_Area" localSheetId="4">'5'!$A$1:$H$79</definedName>
    <definedName name="огрпло" localSheetId="1">#REF!</definedName>
    <definedName name="огрпло" localSheetId="3">#REF!</definedName>
    <definedName name="огрпло">#REF!</definedName>
    <definedName name="орапмол" localSheetId="1">#REF!</definedName>
    <definedName name="орапмол" localSheetId="3">#REF!</definedName>
    <definedName name="орапмол">#REF!</definedName>
    <definedName name="п" localSheetId="1">#REF!</definedName>
    <definedName name="п" localSheetId="3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<sst xmlns="http://schemas.openxmlformats.org/spreadsheetml/2006/main" count="713" uniqueCount="288">
  <si>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</si>
  <si>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</si>
  <si>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</si>
  <si>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</si>
  <si>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</si>
  <si>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</si>
  <si>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</si>
  <si>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</si>
  <si>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</si>
  <si>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</si>
  <si>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</si>
  <si>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</si>
  <si>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</si>
  <si>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</si>
  <si>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РЕЗЕРВНЫЕ ФОНДЫ</t>
  </si>
  <si>
    <t>11</t>
  </si>
  <si>
    <t>Резервные фонды</t>
  </si>
  <si>
    <t>03</t>
  </si>
  <si>
    <t>05</t>
  </si>
  <si>
    <t>99</t>
  </si>
  <si>
    <t>ВСЕГО РАСХОДОВ</t>
  </si>
  <si>
    <t>НАЦИОНАЛЬНАЯ ОБОРОНА</t>
  </si>
  <si>
    <t>(тыс. рублей)</t>
  </si>
  <si>
    <t>Всего доходов</t>
  </si>
  <si>
    <t xml:space="preserve">Прочие безвозмездные поступления  </t>
  </si>
  <si>
    <t xml:space="preserve">2 07 00000 00 0000 180 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</si>
  <si>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</si>
  <si>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</si>
  <si>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</si>
  <si>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</si>
  <si>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</si>
  <si>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t xml:space="preserve">Прочие неналоговые доходы  </t>
  </si>
  <si>
    <t xml:space="preserve">1 17 05000 00 0000 180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</si>
  <si>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</si>
  <si>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</si>
  <si>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 НЕНАЛОГОВЫЕ ДОХОДЫ</t>
  </si>
  <si>
    <t>Задолженность и перерасчеты по отмененным налогам, сборам и иным обязательным платежам</t>
  </si>
  <si>
    <t>1 09 00000 00 0000 000</t>
  </si>
  <si>
    <t>Государственная пошлина</t>
  </si>
  <si>
    <t>1 08 00000 00 0000 000</t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</si>
  <si>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</si>
  <si>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</si>
  <si>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</si>
  <si>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</si>
  <si>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</si>
  <si>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</si>
  <si>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</si>
  <si>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</si>
  <si>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</si>
  <si>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</si>
  <si>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</si>
  <si>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</si>
  <si>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</si>
  <si>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</si>
  <si>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</si>
  <si>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</si>
  <si>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</si>
  <si>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</si>
  <si>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</si>
  <si>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</si>
  <si>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</si>
  <si>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</si>
  <si>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</si>
  <si>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</si>
  <si>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</si>
  <si>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</si>
  <si>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</si>
  <si>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1 17 05050 10 0000 180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</si>
  <si>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</t>
  </si>
  <si>
    <t xml:space="preserve">Прочие неналоговые доходы бюджетов поселений </t>
  </si>
  <si>
    <t>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</si>
  <si>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</si>
  <si>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</si>
  <si>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</si>
  <si>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</si>
  <si>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</si>
  <si>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</si>
  <si>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ЖИЛИЩНО-КОММУНАЛЬНОЕ ХОЗЯЙСТВО</t>
  </si>
  <si>
    <t>0500</t>
  </si>
  <si>
    <t>Коммунальное хозяйство</t>
  </si>
  <si>
    <t>0502</t>
  </si>
  <si>
    <t>500</t>
  </si>
  <si>
    <t>Межбюджетные трансферты</t>
  </si>
  <si>
    <t>0503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</si>
  <si>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</si>
  <si>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</si>
  <si>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БЛАГОУСТРОЙСТВО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</si>
  <si>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</si>
  <si>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</si>
  <si>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</si>
  <si>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000 01 00 00 00 00 0000 000</t>
  </si>
  <si>
    <t>в том числе:</t>
  </si>
  <si>
    <t>Изменение остатков средств на счетах по учету средств бюджета</t>
  </si>
  <si>
    <t>000 01 05 00 00 00 0000 000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</si>
  <si>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</si>
  <si>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</si>
  <si>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</si>
  <si>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</si>
  <si>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</si>
  <si>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</si>
  <si>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</si>
  <si>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</si>
  <si>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</si>
  <si>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Наименование программы</t>
  </si>
  <si>
    <t xml:space="preserve">Код </t>
  </si>
  <si>
    <t>Непрограммные расходы</t>
  </si>
  <si>
    <t>99 0 00 00000</t>
  </si>
  <si>
    <t>тыс. рублей</t>
  </si>
  <si>
    <t xml:space="preserve">Мобилизационная и вневойсковая подготовка
</t>
  </si>
  <si>
    <t>Осуществление первичного воинского учета на территориях, где отсутствуют военные комиссариаты</t>
  </si>
  <si>
    <t xml:space="preserve">Внедрение программного обеспечения в бюджетный процесс </t>
  </si>
  <si>
    <t>01 0 00 00000</t>
  </si>
  <si>
    <t>Непрограммные направления деятельности</t>
  </si>
  <si>
    <t xml:space="preserve">Непрограммные направления деятельности  сельской администрации </t>
  </si>
  <si>
    <t>Обеспечение деятельности высшего должностного лица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</si>
  <si>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</si>
  <si>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</si>
  <si>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</si>
  <si>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</si>
  <si>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</si>
  <si>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13</t>
  </si>
  <si>
    <t>Другие общегосударственные расходы</t>
  </si>
  <si>
    <t>0113</t>
  </si>
  <si>
    <t>2 02 49999 10 0000 151</t>
  </si>
  <si>
    <t>2 02 49999 00 0000 151</t>
  </si>
  <si>
    <t>000 01 02 00 00 10 0000 710</t>
  </si>
  <si>
    <t>101 00000 00 0000 000</t>
  </si>
  <si>
    <t>Налог на прибыль, доходы</t>
  </si>
  <si>
    <t>изменения (+,-)</t>
  </si>
  <si>
    <t>Обеспечение проведения выборов и референдумов</t>
  </si>
  <si>
    <t>0107</t>
  </si>
  <si>
    <t>изменение (+.-)</t>
  </si>
  <si>
    <t>изменение (+,-)</t>
  </si>
  <si>
    <t>изменения  (+,-)</t>
  </si>
  <si>
    <t>0</t>
  </si>
  <si>
    <t>Основное мероприятие  "Повышение эффективности муниципального управления"</t>
  </si>
  <si>
    <t>Подпрограмма  "Создание условий реализации муниципальной программы  "Обеспечение экономического роста и обеспечение благоприятных условий жизни населения""</t>
  </si>
  <si>
    <t>01 3 00 00000</t>
  </si>
  <si>
    <t>01 3 У1 80100</t>
  </si>
  <si>
    <t>Материально-техническое обеспечение администрации сельского поселения</t>
  </si>
  <si>
    <t>Основное мероприятие "Формирование эффективной системы управления и распоряжения муниципальными финансами"</t>
  </si>
  <si>
    <t>01 2 00 00000</t>
  </si>
  <si>
    <t>Основное мероприятие  "Повышение эффективности управления муниципальной собственностью"</t>
  </si>
  <si>
    <t>Мероприятия по организации представления муниципальных услуг и исполнения программы</t>
  </si>
  <si>
    <t>01 3 У1 80110</t>
  </si>
  <si>
    <t>Основное мероприятие "Развитие культурно - досуговой деятельности"</t>
  </si>
  <si>
    <t>01 1 00 00000</t>
  </si>
  <si>
    <t>Основное мероприятие "Организация и осуществление мероприятий по работе с детьми и молодежью"</t>
  </si>
  <si>
    <t>Основное мероприятие "Обеспечение первичных мер пожарной безопасности в границах поселений"</t>
  </si>
  <si>
    <t>Подпрограмма "Обеспечение безопасности населения и профилактика терроризма и экстремизма " муниципальной программы "Организация эффективного функционирования систем жизнеобеспечения"</t>
  </si>
  <si>
    <t>02 2 00 00000</t>
  </si>
  <si>
    <t>Основное мероприятие " Профилактика терроризма и экстремизма в границах поселения"</t>
  </si>
  <si>
    <t>Совершенствование системы информационно- пропагандистского противодействия терроризму и экстремизму</t>
  </si>
  <si>
    <t>Основное мероприятие "Предупреждение и ликвидация последствий чрезвычайных ситуаций в границах поселения"</t>
  </si>
  <si>
    <t>Резервный фонд на предупреждение и ликвидацию чрезвычайных ситуаций</t>
  </si>
  <si>
    <t>Основное мероприятие "Содержание и развитие дорожно-транспортного комплекса"</t>
  </si>
  <si>
    <t xml:space="preserve">Дорожная деятельность в отношении дорог местного значения </t>
  </si>
  <si>
    <t>Основное мероприятие "Содержание инженерно- коммунальной инфраструктуры"</t>
  </si>
  <si>
    <t>Организация мер по теплоснабжению, электроснабжению и водоснабжению</t>
  </si>
  <si>
    <t>Подпрограмма "Развитие инженерно- 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</si>
  <si>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09</t>
  </si>
  <si>
    <t>02 1 02 10000</t>
  </si>
  <si>
    <t>02 1 01 00000</t>
  </si>
  <si>
    <t>02 1 00 00000</t>
  </si>
  <si>
    <t>01 2 01 01000</t>
  </si>
  <si>
    <t>01 2 01 00000</t>
  </si>
  <si>
    <t>02 1 02 Ж0000</t>
  </si>
  <si>
    <t>02 1 01 Д0000</t>
  </si>
  <si>
    <t>01 2 02 01100</t>
  </si>
  <si>
    <t>Основное мероприятие " Предупреждение и ликвидация последствий  чрезвычайных ситуаций в границах поселения"</t>
  </si>
  <si>
    <t>01 1 03 М0000</t>
  </si>
  <si>
    <t>ДОРОЖНОЕ ХОЗЯЙСТВО</t>
  </si>
  <si>
    <t>НАЦИОНАЛЬНАЯ ЭКОНОМИКА</t>
  </si>
  <si>
    <t>01 1 01 01000</t>
  </si>
  <si>
    <t>Муниципальная программа «Обеспечение экономического роста и обеспечение благоприятных условий для жизни населения»</t>
  </si>
  <si>
    <t>Муниципальная программа «организация эффективного функционирования систем жизнеобеспечения»</t>
  </si>
  <si>
    <t>Всего</t>
  </si>
  <si>
    <t>01 2 02 01000</t>
  </si>
  <si>
    <t>Дорожное хозяйство</t>
  </si>
  <si>
    <t>0409</t>
  </si>
  <si>
    <t>0400</t>
  </si>
  <si>
    <t>Подпрограмма "Развитие  социально-культурной сферы" муниципальной программы "Обеспечение экономического роста и обеспечение благоприятных условий жизни населения"</t>
  </si>
  <si>
    <t>Подпрограмма "Развитие экономического и налогового потенциала " муниципальной программы " Обеспечение экономического роста и обеспечение благоприятных условий жизни населения "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</si>
  <si>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</t>
  </si>
  <si>
    <t>Повышение эффективности муниципального управления муниципальной программы "Обеспечение экономического роста и обеспечение благопрятных условий жизни населения"</t>
  </si>
  <si>
    <t>Материально – техническое обеспечение  администрации сельского поселения</t>
  </si>
  <si>
    <t>Подпрограмма "Развитие экономического и налогового потенциала" муниципальной программы "Обеспечение экономического роста и обеспечение благоприятных условий жизни населения ""</t>
  </si>
  <si>
    <t>Подпрограмма "Обеспечение безопасности населения и профилактика терроризма и экстремизма"</t>
  </si>
  <si>
    <t>ДРУГИЕ ОБЩЕГОСУДАРСТВЕННЫЕ РАСХОДЫ</t>
  </si>
  <si>
    <t>Подпрограмма "Развитие  социально-культурной сферы"</t>
  </si>
  <si>
    <t>Основное мероприятие "Поддержание и улучшение санитарного и эстетического состояния территории"</t>
  </si>
  <si>
    <t>ФИЗИЧЕСКАЯ КУЛЬТУРА И СПОРТ</t>
  </si>
  <si>
    <t>Другие вопросы в области физической культуры и спорта</t>
  </si>
  <si>
    <t>Основное мероприятие "Развитие физической культуры и спорта"</t>
  </si>
  <si>
    <t>02 2 01 Р1000</t>
  </si>
  <si>
    <t>02 3 01 10000</t>
  </si>
  <si>
    <t>01 1 02 10000</t>
  </si>
  <si>
    <t>1105</t>
  </si>
  <si>
    <t>Физическая культура и спорт</t>
  </si>
  <si>
    <t>1100</t>
  </si>
  <si>
    <t>Межбюджетные  трансферты</t>
  </si>
  <si>
    <t>Иные  межбюджетные трансферты</t>
  </si>
  <si>
    <t>Подпрограмма "Повышение уровня благоустройства территории"</t>
  </si>
  <si>
    <t>02 3 01 1000</t>
  </si>
  <si>
    <t>Фонд оплаты труда работников администрации МО Беш-Озекское сельское поселение</t>
  </si>
  <si>
    <t>2 02 15001 10 0000 150</t>
  </si>
  <si>
    <t>Дотации бюджетам сельских поселений на выравнивание бюджетной обеспеченности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</si>
  <si>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</si>
  <si>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</si>
  <si>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2 02 35118 10 0000 150</t>
  </si>
  <si>
    <t>2 02 49999 10 0000 150</t>
  </si>
  <si>
    <t>2 02 35000 00 0000 150</t>
  </si>
  <si>
    <t>2 02 35118 00 0000 150</t>
  </si>
  <si>
    <t>2 02 4000 00 0000 150</t>
  </si>
  <si>
    <t>2 02 40014 00 0000 150</t>
  </si>
  <si>
    <t>`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</si>
  <si>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</si>
  <si>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</si>
  <si>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000 01 02 00 00 10 0000 810</t>
  </si>
  <si>
    <t>000 01 03 01 00 00 0000 700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</si>
  <si>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</si>
  <si>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</si>
  <si>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</si>
  <si>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000 01 03 01 00 00 0000 800</t>
  </si>
  <si>
    <t>000 01 03 01 00 10 0000 710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</si>
  <si>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</si>
  <si>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</si>
  <si>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</si>
  <si>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</si>
  <si>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</si>
  <si>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</si>
  <si>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</si>
  <si>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денежных средств финансовых резервов бюджетов сельских поселений</t>
  </si>
  <si>
    <t>000 01 05 01 01 10 0000 610</t>
  </si>
  <si>
    <t>000 01 05 02 01 10 0000 610</t>
  </si>
  <si>
    <t>Уменьшение прочих остатков денежных средств бюджетов сельских поселений</t>
  </si>
  <si>
    <t>Прочие межбюджетные трансферты</t>
  </si>
  <si>
    <t>2 02 40000 00 0000 150</t>
  </si>
  <si>
    <t>99 0 Л0 10100</t>
  </si>
  <si>
    <t>02 2 03  Ш3000</t>
  </si>
  <si>
    <t>02 2 02  Ш2000</t>
  </si>
  <si>
    <t>02 2 01 Ш1000</t>
  </si>
  <si>
    <t>99 0 Л1 51180</t>
  </si>
  <si>
    <t>02 2 03 Ш3000</t>
  </si>
  <si>
    <t>02 2 03 Ш2000</t>
  </si>
  <si>
    <t>02 2 02 Ш2000</t>
  </si>
  <si>
    <t>01 1 02 S8500</t>
  </si>
  <si>
    <t>сельская администрация Муниципальное образование Беш-Озекское сельское поселение 801</t>
  </si>
  <si>
    <t>01 2 01 S9600</t>
  </si>
  <si>
    <t>02 1 02 03100</t>
  </si>
  <si>
    <t>02 1 02Ш10 Ж0</t>
  </si>
  <si>
    <t>Источники финансирования дефицита бюджета  муниципального образования Беш-Озекское сельское поселение на 2022 год</t>
  </si>
  <si>
    <t>Сумма на 2022 год</t>
  </si>
  <si>
    <t>170,27</t>
  </si>
  <si>
    <t>Объем поступлений доходов в бюджет муниципального образования Беш-Озекское сельское поселение в 2022 году</t>
  </si>
  <si>
    <r>
      <t xml:space="preserve">Земельный налог </t>
    </r>
    <r>
      <rPr>
        <i/>
        <sz val="14"/>
        <rFont val="Times New Roman"/>
        <family val="1"/>
      </rPr>
      <t xml:space="preserve"> с организаций</t>
    </r>
  </si>
  <si>
    <r>
      <t xml:space="preserve">Земельный налог </t>
    </r>
    <r>
      <rPr>
        <b/>
        <i/>
        <sz val="14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</si>
  <si>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14"/>
        <rFont val="Times New Roman"/>
        <family val="1"/>
      </rPr>
      <t xml:space="preserve"> физических лиц </t>
    </r>
  </si>
  <si>
    <t>Распределение бюджетных ассигнований бюджета муниципального образования Беш-Озекское сельское поселение  на реализацию муниципальных программ  на 2022год  и непрограммных расходов</t>
  </si>
  <si>
    <t>Распределение                                           
бюджетных ассигнований по разделам, подразделам классификации расходов бюджета                             муниципального образования Беш-Озекское сельское поселение на 2022 год</t>
  </si>
  <si>
    <t>Ведомственная структура расходов бюджета  муниципального образования Беш-Озекское сельское поселение на 2022 год</t>
  </si>
  <si>
    <t>Сумма на 2022 год. руб.</t>
  </si>
  <si>
    <t>Распределение бюджетных ассигнований по целевым статьям (государственным программ,непрограммным направлениям деятельности), группам видов расходов классификации расходов бюджета муниципального образования Беш-Озекское сельское поселение на 2022 год</t>
  </si>
  <si>
    <t>Сумма  на  2022 год</t>
  </si>
  <si>
    <t>Субсидии на софинансирование расходов местных бюджетов на информатизацию бюджетного процесса</t>
  </si>
  <si>
    <t>1 11 05035 10 0000 120</t>
  </si>
  <si>
    <t>Приложение № 1 к решению сессии Сельского совета депутатов МО Беш-Озекское сельское поселение № 29-2 от " 27 "  декабря 2022г "  О бюджете муниципального образования Беш-Озекское сельское поселение на 2022 год и плановый период 2023-2024 гг"</t>
  </si>
  <si>
    <t>Приложение 2 к решению сессии Сельского совета депутатов МО Беш-Озекское сельское поселение № 29-2  от " 27  " декабря 2022г.  "О бюджете муниципального образования  Беш-Озекское сельское поселение на 2022 год плановый период 2023-2024 гг."</t>
  </si>
  <si>
    <t>Приложение 3 к решению сессии Сельского  совета депутатов МО Беш-Озекское сельское поселение № 29-2  от " 27  " декабря 2022 г.  "О бюджете муниципального образования  Беш-Озекское сельское поселение на 2022 год плановый период 2023-2024гг."</t>
  </si>
  <si>
    <t>Приложение 4 к решению сессии Сельского совета депутатов МО Беш-Озекское сельское поселение № 29-2  от " 27  "  декабря 2022г.  "О бюджете муниципального образования  Беш-Озекское сельское поселение на 2022 год плановый период 2023-2024 гг."</t>
  </si>
  <si>
    <t>Приложение 5 к решению сессии Сельского совета депутатов МО Беш-Озекское сельское поселение № 29-2  от " 27 " декабря 2022г. "О бюджете муниципального образования  Беш-Озекское сельское поселение на 2022 год плановый период 2023-2024 гг."</t>
  </si>
  <si>
    <t>Приложение 6 к решению сессии Сельского совета депутатов МО Беш-Озекское сельское поселение № 29-2  от "27  "  декабря 2022г. "О бюджете муниципального образования Беш-Озекское сельское поселение на 2022 год плановый период 2023-2024 гг."</t>
  </si>
  <si>
    <t>202 16001 10 0000 150</t>
  </si>
  <si>
    <t>2 02 16001 00 0000 150</t>
  </si>
  <si>
    <t>2 02 16000 00 0000 150</t>
  </si>
  <si>
    <t>ё</t>
  </si>
  <si>
    <t>Субвенции бюджетам сельких поселений на выполнение передоваемых полномочий субъектов Российской Федерации</t>
  </si>
  <si>
    <t>202 30024 00 0000 150</t>
  </si>
  <si>
    <t>202 30024 10 0000 150</t>
  </si>
  <si>
    <t>99 0У045300</t>
  </si>
  <si>
    <t xml:space="preserve">  Обеспечение мероприятий в области законодательства об административных правонарушениях</t>
  </si>
  <si>
    <t xml:space="preserve"> 99 0 У0 45300 </t>
  </si>
  <si>
    <t>02 3 01 06000</t>
  </si>
  <si>
    <t>01 1 01 0Ш002</t>
  </si>
  <si>
    <t>48,96</t>
  </si>
  <si>
    <t>01 1010Ш002</t>
  </si>
  <si>
    <t>01201S9600</t>
  </si>
  <si>
    <t>990У045300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</si>
</sst>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;[Red]0.0000000000"/>
    <numFmt numFmtId="187" formatCode="[$-FC19]d\ mmmm\ yyyy\ &quot;г.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b/>
      <i/>
      <sz val="16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Arial Cyr"/>
      <family val="0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sz val="16"/>
      <color theme="1"/>
      <name val="Calibri"/>
      <family val="2"/>
    </font>
    <font>
      <b/>
      <sz val="1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>
      <alignment horizontal="left" wrapText="1"/>
      <protection/>
    </xf>
    <xf numFmtId="49" fontId="53" fillId="0" borderId="2">
      <alignment horizontal="center" wrapText="1"/>
      <protection/>
    </xf>
    <xf numFmtId="49" fontId="22" fillId="0" borderId="3">
      <alignment horizontal="center" wrapText="1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4" fillId="26" borderId="4" applyNumberFormat="0" applyAlignment="0" applyProtection="0"/>
    <xf numFmtId="0" fontId="55" fillId="27" borderId="5" applyNumberFormat="0" applyAlignment="0" applyProtection="0"/>
    <xf numFmtId="0" fontId="56" fillId="27" borderId="4" applyNumberFormat="0" applyAlignment="0" applyProtection="0"/>
    <xf numFmtId="0" fontId="5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28" borderId="10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10" fillId="0" borderId="0" xfId="57" applyFont="1" applyFill="1">
      <alignment/>
      <protection/>
    </xf>
    <xf numFmtId="0" fontId="13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0" fontId="10" fillId="0" borderId="0" xfId="57" applyFont="1">
      <alignment/>
      <protection/>
    </xf>
    <xf numFmtId="0" fontId="14" fillId="0" borderId="0" xfId="57" applyFont="1">
      <alignment/>
      <protection/>
    </xf>
    <xf numFmtId="0" fontId="8" fillId="0" borderId="0" xfId="57">
      <alignment/>
      <protection/>
    </xf>
    <xf numFmtId="0" fontId="15" fillId="0" borderId="0" xfId="57" applyFont="1">
      <alignment/>
      <protection/>
    </xf>
    <xf numFmtId="0" fontId="13" fillId="0" borderId="0" xfId="57" applyFont="1" applyFill="1" applyAlignment="1">
      <alignment wrapText="1"/>
      <protection/>
    </xf>
    <xf numFmtId="0" fontId="8" fillId="0" borderId="0" xfId="57" applyAlignment="1">
      <alignment horizontal="center" vertical="center" wrapText="1"/>
      <protection/>
    </xf>
    <xf numFmtId="0" fontId="8" fillId="0" borderId="0" xfId="57" applyAlignment="1">
      <alignment horizontal="justify" vertical="center" wrapText="1"/>
      <protection/>
    </xf>
    <xf numFmtId="0" fontId="8" fillId="0" borderId="0" xfId="57" applyAlignment="1">
      <alignment horizontal="right" vertical="justify"/>
      <protection/>
    </xf>
    <xf numFmtId="0" fontId="13" fillId="0" borderId="0" xfId="57" applyFont="1" applyAlignment="1">
      <alignment horizontal="left" vertical="center" wrapText="1"/>
      <protection/>
    </xf>
    <xf numFmtId="0" fontId="8" fillId="0" borderId="0" xfId="57" applyFont="1" applyAlignment="1">
      <alignment/>
      <protection/>
    </xf>
    <xf numFmtId="0" fontId="8" fillId="0" borderId="0" xfId="57" applyFont="1" applyAlignment="1">
      <alignment horizontal="left" vertical="justify"/>
      <protection/>
    </xf>
    <xf numFmtId="0" fontId="13" fillId="0" borderId="0" xfId="57" applyFont="1" applyFill="1" applyBorder="1" applyAlignment="1">
      <alignment horizontal="left" vertical="justify" wrapText="1"/>
      <protection/>
    </xf>
    <xf numFmtId="0" fontId="14" fillId="0" borderId="0" xfId="57" applyFont="1" applyAlignment="1">
      <alignment/>
      <protection/>
    </xf>
    <xf numFmtId="0" fontId="14" fillId="0" borderId="0" xfId="57" applyFont="1" applyAlignment="1">
      <alignment horizontal="left" vertical="justify"/>
      <protection/>
    </xf>
    <xf numFmtId="0" fontId="14" fillId="0" borderId="0" xfId="57" applyFont="1" applyAlignment="1">
      <alignment horizontal="right" vertical="justify"/>
      <protection/>
    </xf>
    <xf numFmtId="0" fontId="3" fillId="0" borderId="13" xfId="57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justify" vertical="center" wrapText="1"/>
      <protection/>
    </xf>
    <xf numFmtId="0" fontId="10" fillId="0" borderId="13" xfId="57" applyFont="1" applyBorder="1" applyAlignment="1">
      <alignment horizontal="center" vertical="center" wrapText="1"/>
      <protection/>
    </xf>
    <xf numFmtId="0" fontId="10" fillId="0" borderId="13" xfId="57" applyFont="1" applyBorder="1" applyAlignment="1">
      <alignment horizontal="justify" vertical="center" wrapText="1"/>
      <protection/>
    </xf>
    <xf numFmtId="0" fontId="16" fillId="0" borderId="0" xfId="57" applyFont="1">
      <alignment/>
      <protection/>
    </xf>
    <xf numFmtId="0" fontId="16" fillId="0" borderId="0" xfId="57" applyFont="1" applyBorder="1">
      <alignment/>
      <protection/>
    </xf>
    <xf numFmtId="0" fontId="17" fillId="0" borderId="0" xfId="57" applyFont="1">
      <alignment/>
      <protection/>
    </xf>
    <xf numFmtId="0" fontId="3" fillId="0" borderId="0" xfId="57" applyFont="1">
      <alignment/>
      <protection/>
    </xf>
    <xf numFmtId="0" fontId="10" fillId="0" borderId="13" xfId="57" applyFont="1" applyBorder="1" applyAlignment="1">
      <alignment horizontal="center" vertical="center"/>
      <protection/>
    </xf>
    <xf numFmtId="0" fontId="9" fillId="0" borderId="0" xfId="57" applyFont="1">
      <alignment/>
      <protection/>
    </xf>
    <xf numFmtId="0" fontId="9" fillId="0" borderId="14" xfId="57" applyFont="1" applyBorder="1" applyAlignment="1">
      <alignment horizontal="center" vertical="center" wrapText="1"/>
      <protection/>
    </xf>
    <xf numFmtId="0" fontId="12" fillId="0" borderId="14" xfId="57" applyFont="1" applyBorder="1" applyAlignment="1">
      <alignment horizontal="justify" vertical="center" wrapText="1"/>
      <protection/>
    </xf>
    <xf numFmtId="0" fontId="12" fillId="0" borderId="14" xfId="57" applyFont="1" applyBorder="1" applyAlignment="1">
      <alignment horizontal="center" vertical="center" wrapText="1"/>
      <protection/>
    </xf>
    <xf numFmtId="0" fontId="19" fillId="0" borderId="0" xfId="57" applyFont="1" applyAlignment="1">
      <alignment wrapText="1"/>
      <protection/>
    </xf>
    <xf numFmtId="0" fontId="13" fillId="0" borderId="0" xfId="57" applyFont="1" applyAlignment="1">
      <alignment horizontal="center" vertical="center" wrapText="1"/>
      <protection/>
    </xf>
    <xf numFmtId="0" fontId="13" fillId="0" borderId="0" xfId="57" applyFont="1" applyAlignment="1">
      <alignment wrapText="1"/>
      <protection/>
    </xf>
    <xf numFmtId="49" fontId="13" fillId="0" borderId="0" xfId="57" applyNumberFormat="1" applyFont="1" applyAlignment="1">
      <alignment horizontal="center"/>
      <protection/>
    </xf>
    <xf numFmtId="0" fontId="10" fillId="0" borderId="0" xfId="57" applyFont="1" applyAlignment="1">
      <alignment horizontal="center" vertical="center"/>
      <protection/>
    </xf>
    <xf numFmtId="49" fontId="10" fillId="0" borderId="0" xfId="57" applyNumberFormat="1" applyFont="1" applyAlignment="1">
      <alignment horizontal="center"/>
      <protection/>
    </xf>
    <xf numFmtId="0" fontId="10" fillId="0" borderId="0" xfId="57" applyFont="1" applyAlignment="1">
      <alignment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0" fontId="10" fillId="0" borderId="13" xfId="57" applyFont="1" applyFill="1" applyBorder="1" applyAlignment="1">
      <alignment horizontal="left" vertical="center" wrapText="1"/>
      <protection/>
    </xf>
    <xf numFmtId="0" fontId="14" fillId="0" borderId="0" xfId="57" applyFont="1" applyAlignment="1">
      <alignment horizontal="center" vertical="center" wrapText="1"/>
      <protection/>
    </xf>
    <xf numFmtId="0" fontId="10" fillId="0" borderId="13" xfId="57" applyFont="1" applyBorder="1" applyAlignment="1">
      <alignment horizontal="center" wrapText="1"/>
      <protection/>
    </xf>
    <xf numFmtId="0" fontId="15" fillId="0" borderId="0" xfId="57" applyFont="1" applyAlignment="1">
      <alignment horizontal="center" vertical="center" wrapText="1"/>
      <protection/>
    </xf>
    <xf numFmtId="0" fontId="8" fillId="0" borderId="0" xfId="57" applyAlignment="1">
      <alignment/>
      <protection/>
    </xf>
    <xf numFmtId="0" fontId="12" fillId="0" borderId="0" xfId="57" applyFont="1" applyAlignment="1">
      <alignment horizontal="center" vertical="top" wrapText="1"/>
      <protection/>
    </xf>
    <xf numFmtId="0" fontId="9" fillId="0" borderId="0" xfId="57" applyFont="1" applyAlignment="1">
      <alignment horizontal="center" vertical="top" wrapText="1"/>
      <protection/>
    </xf>
    <xf numFmtId="0" fontId="12" fillId="0" borderId="0" xfId="57" applyFont="1" applyAlignment="1">
      <alignment horizontal="center" wrapText="1"/>
      <protection/>
    </xf>
    <xf numFmtId="49" fontId="10" fillId="0" borderId="13" xfId="57" applyNumberFormat="1" applyFont="1" applyBorder="1" applyAlignment="1">
      <alignment horizontal="center" wrapText="1"/>
      <protection/>
    </xf>
    <xf numFmtId="0" fontId="3" fillId="0" borderId="13" xfId="57" applyFont="1" applyBorder="1" applyAlignment="1">
      <alignment horizontal="center" wrapText="1"/>
      <protection/>
    </xf>
    <xf numFmtId="0" fontId="10" fillId="0" borderId="13" xfId="57" applyFont="1" applyBorder="1" applyAlignment="1">
      <alignment horizontal="center"/>
      <protection/>
    </xf>
    <xf numFmtId="2" fontId="3" fillId="0" borderId="13" xfId="57" applyNumberFormat="1" applyFont="1" applyBorder="1" applyAlignment="1">
      <alignment horizontal="right" vertical="center" wrapText="1"/>
      <protection/>
    </xf>
    <xf numFmtId="2" fontId="10" fillId="0" borderId="13" xfId="57" applyNumberFormat="1" applyFont="1" applyBorder="1" applyAlignment="1">
      <alignment horizontal="righ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49" fontId="3" fillId="0" borderId="13" xfId="57" applyNumberFormat="1" applyFont="1" applyFill="1" applyBorder="1" applyAlignment="1">
      <alignment horizontal="center" wrapText="1"/>
      <protection/>
    </xf>
    <xf numFmtId="0" fontId="20" fillId="0" borderId="0" xfId="57" applyFont="1">
      <alignment/>
      <protection/>
    </xf>
    <xf numFmtId="1" fontId="3" fillId="0" borderId="13" xfId="57" applyNumberFormat="1" applyFont="1" applyFill="1" applyBorder="1" applyAlignment="1">
      <alignment horizontal="left" vertical="top" wrapText="1"/>
      <protection/>
    </xf>
    <xf numFmtId="49" fontId="3" fillId="0" borderId="13" xfId="57" applyNumberFormat="1" applyFont="1" applyBorder="1" applyAlignment="1">
      <alignment horizontal="center"/>
      <protection/>
    </xf>
    <xf numFmtId="0" fontId="10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24" fillId="0" borderId="0" xfId="0" applyFont="1" applyAlignment="1">
      <alignment/>
    </xf>
    <xf numFmtId="0" fontId="0" fillId="0" borderId="0" xfId="0" applyFill="1" applyBorder="1" applyAlignment="1">
      <alignment/>
    </xf>
    <xf numFmtId="2" fontId="5" fillId="0" borderId="13" xfId="56" applyNumberFormat="1" applyFont="1" applyFill="1" applyBorder="1" applyAlignment="1">
      <alignment vertical="center" wrapText="1"/>
      <protection/>
    </xf>
    <xf numFmtId="0" fontId="28" fillId="0" borderId="0" xfId="0" applyFont="1" applyBorder="1" applyAlignment="1">
      <alignment horizontal="center"/>
    </xf>
    <xf numFmtId="172" fontId="7" fillId="0" borderId="0" xfId="0" applyNumberFormat="1" applyFont="1" applyAlignment="1">
      <alignment/>
    </xf>
    <xf numFmtId="2" fontId="3" fillId="0" borderId="13" xfId="57" applyNumberFormat="1" applyFont="1" applyBorder="1" applyAlignment="1">
      <alignment horizontal="right" vertical="center"/>
      <protection/>
    </xf>
    <xf numFmtId="0" fontId="9" fillId="0" borderId="0" xfId="57" applyFont="1" applyFill="1" applyAlignment="1">
      <alignment vertical="center" wrapText="1"/>
      <protection/>
    </xf>
    <xf numFmtId="0" fontId="3" fillId="0" borderId="0" xfId="0" applyFont="1" applyFill="1" applyAlignment="1">
      <alignment vertical="center" wrapText="1"/>
    </xf>
    <xf numFmtId="2" fontId="10" fillId="0" borderId="0" xfId="57" applyNumberFormat="1" applyFont="1" applyAlignment="1">
      <alignment horizontal="center" vertical="center"/>
      <protection/>
    </xf>
    <xf numFmtId="2" fontId="6" fillId="0" borderId="13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172" fontId="0" fillId="0" borderId="0" xfId="0" applyNumberFormat="1" applyAlignment="1">
      <alignment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right" vertical="center"/>
    </xf>
    <xf numFmtId="2" fontId="10" fillId="0" borderId="13" xfId="57" applyNumberFormat="1" applyFont="1" applyBorder="1" applyAlignment="1">
      <alignment horizontal="right" vertical="center"/>
      <protection/>
    </xf>
    <xf numFmtId="0" fontId="4" fillId="0" borderId="13" xfId="0" applyFont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left" vertical="center" wrapText="1"/>
    </xf>
    <xf numFmtId="0" fontId="9" fillId="0" borderId="0" xfId="57" applyFont="1" applyFill="1" applyAlignment="1">
      <alignment vertical="top"/>
      <protection/>
    </xf>
    <xf numFmtId="0" fontId="9" fillId="0" borderId="0" xfId="57" applyFont="1" applyFill="1" applyAlignment="1">
      <alignment horizontal="right" vertical="top"/>
      <protection/>
    </xf>
    <xf numFmtId="171" fontId="9" fillId="0" borderId="0" xfId="74" applyFont="1" applyFill="1" applyAlignment="1">
      <alignment vertical="top"/>
    </xf>
    <xf numFmtId="0" fontId="10" fillId="0" borderId="13" xfId="57" applyFont="1" applyFill="1" applyBorder="1" applyAlignment="1">
      <alignment vertical="center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171" fontId="3" fillId="0" borderId="13" xfId="74" applyFont="1" applyFill="1" applyBorder="1" applyAlignment="1">
      <alignment horizontal="center" vertical="center" wrapText="1"/>
    </xf>
    <xf numFmtId="0" fontId="9" fillId="0" borderId="0" xfId="57" applyFont="1" applyFill="1" applyAlignment="1">
      <alignment vertical="center"/>
      <protection/>
    </xf>
    <xf numFmtId="0" fontId="3" fillId="0" borderId="13" xfId="57" applyFont="1" applyFill="1" applyBorder="1" applyAlignment="1">
      <alignment vertical="top"/>
      <protection/>
    </xf>
    <xf numFmtId="49" fontId="10" fillId="0" borderId="13" xfId="57" applyNumberFormat="1" applyFont="1" applyFill="1" applyBorder="1" applyAlignment="1">
      <alignment vertical="top"/>
      <protection/>
    </xf>
    <xf numFmtId="174" fontId="3" fillId="0" borderId="13" xfId="78" applyNumberFormat="1" applyFont="1" applyFill="1" applyBorder="1" applyAlignment="1">
      <alignment horizontal="center"/>
    </xf>
    <xf numFmtId="0" fontId="3" fillId="0" borderId="13" xfId="57" applyFont="1" applyFill="1" applyBorder="1" applyAlignment="1">
      <alignment horizontal="justify" vertical="top"/>
      <protection/>
    </xf>
    <xf numFmtId="49" fontId="3" fillId="0" borderId="13" xfId="61" applyNumberFormat="1" applyFont="1" applyFill="1" applyBorder="1" applyAlignment="1">
      <alignment horizontal="center" vertical="center"/>
      <protection/>
    </xf>
    <xf numFmtId="174" fontId="3" fillId="0" borderId="13" xfId="78" applyNumberFormat="1" applyFont="1" applyFill="1" applyBorder="1" applyAlignment="1">
      <alignment horizontal="center" vertical="center"/>
    </xf>
    <xf numFmtId="0" fontId="10" fillId="0" borderId="13" xfId="57" applyFont="1" applyFill="1" applyBorder="1" applyAlignment="1">
      <alignment horizontal="justify" vertical="top"/>
      <protection/>
    </xf>
    <xf numFmtId="49" fontId="10" fillId="0" borderId="13" xfId="61" applyNumberFormat="1" applyFont="1" applyFill="1" applyBorder="1" applyAlignment="1">
      <alignment horizontal="center" vertical="center"/>
      <protection/>
    </xf>
    <xf numFmtId="174" fontId="3" fillId="0" borderId="13" xfId="74" applyNumberFormat="1" applyFont="1" applyFill="1" applyBorder="1" applyAlignment="1">
      <alignment horizontal="center" vertical="center"/>
    </xf>
    <xf numFmtId="0" fontId="3" fillId="0" borderId="13" xfId="57" applyFont="1" applyFill="1" applyBorder="1" applyAlignment="1">
      <alignment vertical="top" wrapText="1"/>
      <protection/>
    </xf>
    <xf numFmtId="0" fontId="12" fillId="0" borderId="0" xfId="57" applyFont="1" applyFill="1" applyAlignment="1">
      <alignment vertical="top"/>
      <protection/>
    </xf>
    <xf numFmtId="0" fontId="2" fillId="0" borderId="13" xfId="57" applyFont="1" applyFill="1" applyBorder="1" applyAlignment="1">
      <alignment horizontal="justify" vertical="top" wrapText="1"/>
      <protection/>
    </xf>
    <xf numFmtId="0" fontId="10" fillId="33" borderId="13" xfId="57" applyFont="1" applyFill="1" applyBorder="1" applyAlignment="1">
      <alignment horizontal="justify" vertical="top"/>
      <protection/>
    </xf>
    <xf numFmtId="174" fontId="10" fillId="0" borderId="13" xfId="74" applyNumberFormat="1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center" vertical="top" wrapText="1"/>
      <protection/>
    </xf>
    <xf numFmtId="171" fontId="9" fillId="0" borderId="0" xfId="74" applyFont="1" applyFill="1" applyBorder="1" applyAlignment="1">
      <alignment horizontal="center" vertical="top" wrapText="1"/>
    </xf>
    <xf numFmtId="0" fontId="12" fillId="0" borderId="0" xfId="57" applyFont="1" applyFill="1" applyBorder="1" applyAlignment="1">
      <alignment horizontal="center" vertical="top" wrapText="1"/>
      <protection/>
    </xf>
    <xf numFmtId="171" fontId="12" fillId="0" borderId="0" xfId="74" applyFont="1" applyFill="1" applyBorder="1" applyAlignment="1">
      <alignment horizontal="center" vertical="top" wrapText="1"/>
    </xf>
    <xf numFmtId="0" fontId="9" fillId="0" borderId="0" xfId="57" applyFont="1" applyFill="1" applyBorder="1" applyAlignment="1">
      <alignment vertical="top"/>
      <protection/>
    </xf>
    <xf numFmtId="171" fontId="9" fillId="0" borderId="0" xfId="74" applyFont="1" applyFill="1" applyBorder="1" applyAlignment="1">
      <alignment horizontal="center" vertical="top"/>
    </xf>
    <xf numFmtId="171" fontId="9" fillId="0" borderId="0" xfId="74" applyFont="1" applyFill="1" applyAlignment="1">
      <alignment horizontal="center" vertical="top"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3" xfId="57" applyNumberFormat="1" applyFont="1" applyFill="1" applyBorder="1" applyAlignment="1">
      <alignment vertical="center" wrapText="1"/>
      <protection/>
    </xf>
    <xf numFmtId="49" fontId="10" fillId="33" borderId="13" xfId="57" applyNumberFormat="1" applyFont="1" applyFill="1" applyBorder="1" applyAlignment="1">
      <alignment vertical="center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10" fillId="0" borderId="0" xfId="57" applyFont="1" applyFill="1" applyBorder="1" applyAlignment="1">
      <alignment horizontal="right" vertical="center" wrapText="1"/>
      <protection/>
    </xf>
    <xf numFmtId="171" fontId="2" fillId="33" borderId="13" xfId="77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2" fontId="5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3" fillId="0" borderId="13" xfId="57" applyFont="1" applyBorder="1" applyAlignment="1">
      <alignment horizontal="center"/>
      <protection/>
    </xf>
    <xf numFmtId="0" fontId="3" fillId="0" borderId="13" xfId="57" applyFont="1" applyBorder="1" applyAlignment="1">
      <alignment horizontal="right" vertical="center" wrapText="1"/>
      <protection/>
    </xf>
    <xf numFmtId="2" fontId="4" fillId="0" borderId="13" xfId="0" applyNumberFormat="1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horizontal="center" vertical="center" wrapText="1"/>
    </xf>
    <xf numFmtId="2" fontId="10" fillId="0" borderId="13" xfId="57" applyNumberFormat="1" applyFont="1" applyFill="1" applyBorder="1" applyAlignment="1">
      <alignment horizontal="center" wrapText="1"/>
      <protection/>
    </xf>
    <xf numFmtId="2" fontId="3" fillId="0" borderId="13" xfId="57" applyNumberFormat="1" applyFont="1" applyFill="1" applyBorder="1" applyAlignment="1">
      <alignment horizontal="center" wrapText="1"/>
      <protection/>
    </xf>
    <xf numFmtId="2" fontId="3" fillId="0" borderId="13" xfId="57" applyNumberFormat="1" applyFont="1" applyBorder="1" applyAlignment="1">
      <alignment horizontal="center"/>
      <protection/>
    </xf>
    <xf numFmtId="2" fontId="27" fillId="0" borderId="13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8" fillId="0" borderId="13" xfId="57" applyBorder="1">
      <alignment/>
      <protection/>
    </xf>
    <xf numFmtId="49" fontId="2" fillId="0" borderId="13" xfId="57" applyNumberFormat="1" applyFont="1" applyFill="1" applyBorder="1" applyAlignment="1">
      <alignment horizontal="center" vertical="center" wrapText="1"/>
      <protection/>
    </xf>
    <xf numFmtId="49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right" vertical="center"/>
    </xf>
    <xf numFmtId="2" fontId="23" fillId="0" borderId="13" xfId="0" applyNumberFormat="1" applyFont="1" applyFill="1" applyBorder="1" applyAlignment="1">
      <alignment horizontal="right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6" fillId="0" borderId="13" xfId="57" applyFont="1" applyBorder="1">
      <alignment/>
      <protection/>
    </xf>
    <xf numFmtId="43" fontId="5" fillId="0" borderId="13" xfId="57" applyNumberFormat="1" applyFont="1" applyBorder="1">
      <alignment/>
      <protection/>
    </xf>
    <xf numFmtId="0" fontId="10" fillId="0" borderId="16" xfId="57" applyFont="1" applyFill="1" applyBorder="1" applyAlignment="1">
      <alignment horizontal="left" vertical="center" wrapText="1"/>
      <protection/>
    </xf>
    <xf numFmtId="0" fontId="3" fillId="0" borderId="16" xfId="57" applyFont="1" applyFill="1" applyBorder="1" applyAlignment="1">
      <alignment horizontal="left" vertical="center" wrapText="1"/>
      <protection/>
    </xf>
    <xf numFmtId="2" fontId="4" fillId="0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2" fontId="23" fillId="0" borderId="13" xfId="0" applyNumberFormat="1" applyFont="1" applyFill="1" applyBorder="1" applyAlignment="1">
      <alignment horizontal="right" vertical="center" wrapText="1"/>
    </xf>
    <xf numFmtId="49" fontId="10" fillId="33" borderId="13" xfId="57" applyNumberFormat="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" fillId="0" borderId="13" xfId="0" applyNumberFormat="1" applyFont="1" applyBorder="1" applyAlignment="1">
      <alignment horizontal="center" vertical="center" wrapText="1"/>
    </xf>
    <xf numFmtId="49" fontId="71" fillId="0" borderId="13" xfId="0" applyNumberFormat="1" applyFont="1" applyFill="1" applyBorder="1" applyAlignment="1">
      <alignment horizontal="center" vertical="center" wrapText="1"/>
    </xf>
    <xf numFmtId="2" fontId="71" fillId="0" borderId="13" xfId="0" applyNumberFormat="1" applyFont="1" applyFill="1" applyBorder="1" applyAlignment="1">
      <alignment horizontal="center" vertical="center" wrapText="1"/>
    </xf>
    <xf numFmtId="2" fontId="71" fillId="0" borderId="13" xfId="0" applyNumberFormat="1" applyFont="1" applyFill="1" applyBorder="1" applyAlignment="1">
      <alignment horizontal="right" vertical="center"/>
    </xf>
    <xf numFmtId="2" fontId="71" fillId="0" borderId="13" xfId="0" applyNumberFormat="1" applyFont="1" applyFill="1" applyBorder="1" applyAlignment="1">
      <alignment horizontal="right" vertical="center" wrapText="1"/>
    </xf>
    <xf numFmtId="49" fontId="72" fillId="0" borderId="13" xfId="0" applyNumberFormat="1" applyFont="1" applyFill="1" applyBorder="1" applyAlignment="1">
      <alignment horizontal="center" vertical="center" wrapText="1"/>
    </xf>
    <xf numFmtId="2" fontId="72" fillId="0" borderId="13" xfId="0" applyNumberFormat="1" applyFont="1" applyFill="1" applyBorder="1" applyAlignment="1">
      <alignment horizontal="center" vertical="center" wrapText="1"/>
    </xf>
    <xf numFmtId="2" fontId="72" fillId="0" borderId="13" xfId="0" applyNumberFormat="1" applyFont="1" applyFill="1" applyBorder="1" applyAlignment="1">
      <alignment horizontal="right" vertical="center" wrapText="1"/>
    </xf>
    <xf numFmtId="2" fontId="72" fillId="0" borderId="13" xfId="0" applyNumberFormat="1" applyFont="1" applyFill="1" applyBorder="1" applyAlignment="1">
      <alignment horizontal="right" vertical="center"/>
    </xf>
    <xf numFmtId="1" fontId="71" fillId="35" borderId="13" xfId="0" applyNumberFormat="1" applyFont="1" applyFill="1" applyBorder="1" applyAlignment="1">
      <alignment horizontal="left" vertical="top" wrapText="1"/>
    </xf>
    <xf numFmtId="0" fontId="73" fillId="35" borderId="13" xfId="0" applyFont="1" applyFill="1" applyBorder="1" applyAlignment="1">
      <alignment wrapText="1"/>
    </xf>
    <xf numFmtId="0" fontId="5" fillId="35" borderId="13" xfId="0" applyFont="1" applyFill="1" applyBorder="1" applyAlignment="1">
      <alignment vertical="top" wrapText="1"/>
    </xf>
    <xf numFmtId="0" fontId="74" fillId="35" borderId="13" xfId="0" applyFont="1" applyFill="1" applyBorder="1" applyAlignment="1">
      <alignment wrapText="1"/>
    </xf>
    <xf numFmtId="0" fontId="71" fillId="35" borderId="13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vertical="center" wrapText="1"/>
    </xf>
    <xf numFmtId="0" fontId="5" fillId="35" borderId="13" xfId="0" applyFont="1" applyFill="1" applyBorder="1" applyAlignment="1">
      <alignment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73" fillId="35" borderId="13" xfId="0" applyFont="1" applyFill="1" applyBorder="1" applyAlignment="1">
      <alignment horizontal="justify" wrapText="1"/>
    </xf>
    <xf numFmtId="49" fontId="4" fillId="35" borderId="13" xfId="0" applyNumberFormat="1" applyFont="1" applyFill="1" applyBorder="1" applyAlignment="1">
      <alignment horizontal="center" vertical="center" wrapText="1"/>
    </xf>
    <xf numFmtId="49" fontId="71" fillId="35" borderId="13" xfId="0" applyNumberFormat="1" applyFont="1" applyFill="1" applyBorder="1" applyAlignment="1">
      <alignment horizontal="center" vertical="center" wrapText="1"/>
    </xf>
    <xf numFmtId="49" fontId="72" fillId="35" borderId="13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9" fontId="6" fillId="35" borderId="13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2" fontId="6" fillId="0" borderId="13" xfId="56" applyNumberFormat="1" applyFont="1" applyFill="1" applyBorder="1" applyAlignment="1">
      <alignment vertical="center" wrapText="1"/>
      <protection/>
    </xf>
    <xf numFmtId="2" fontId="3" fillId="0" borderId="13" xfId="57" applyNumberFormat="1" applyFont="1" applyBorder="1" applyAlignment="1">
      <alignment horizontal="right"/>
      <protection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71" fillId="0" borderId="13" xfId="0" applyFont="1" applyBorder="1" applyAlignment="1">
      <alignment/>
    </xf>
    <xf numFmtId="2" fontId="72" fillId="0" borderId="13" xfId="0" applyNumberFormat="1" applyFont="1" applyBorder="1" applyAlignment="1">
      <alignment/>
    </xf>
    <xf numFmtId="0" fontId="75" fillId="0" borderId="13" xfId="0" applyFont="1" applyBorder="1" applyAlignment="1">
      <alignment/>
    </xf>
    <xf numFmtId="2" fontId="71" fillId="0" borderId="13" xfId="0" applyNumberFormat="1" applyFont="1" applyBorder="1" applyAlignment="1">
      <alignment/>
    </xf>
    <xf numFmtId="0" fontId="75" fillId="0" borderId="13" xfId="0" applyFont="1" applyBorder="1" applyAlignment="1">
      <alignment horizontal="center"/>
    </xf>
    <xf numFmtId="2" fontId="5" fillId="0" borderId="13" xfId="0" applyNumberFormat="1" applyFont="1" applyFill="1" applyBorder="1" applyAlignment="1">
      <alignment vertical="center"/>
    </xf>
    <xf numFmtId="0" fontId="71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 wrapText="1"/>
    </xf>
    <xf numFmtId="2" fontId="72" fillId="0" borderId="13" xfId="0" applyNumberFormat="1" applyFont="1" applyBorder="1" applyAlignment="1">
      <alignment horizontal="center"/>
    </xf>
    <xf numFmtId="171" fontId="2" fillId="33" borderId="13" xfId="77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horizontal="justify" vertical="center" wrapText="1"/>
    </xf>
    <xf numFmtId="0" fontId="10" fillId="0" borderId="13" xfId="57" applyFont="1" applyFill="1" applyBorder="1" applyAlignment="1">
      <alignment vertical="top" wrapText="1"/>
      <protection/>
    </xf>
    <xf numFmtId="0" fontId="77" fillId="0" borderId="13" xfId="0" applyFont="1" applyBorder="1" applyAlignment="1">
      <alignment/>
    </xf>
    <xf numFmtId="2" fontId="71" fillId="0" borderId="13" xfId="0" applyNumberFormat="1" applyFont="1" applyBorder="1" applyAlignment="1">
      <alignment horizontal="center"/>
    </xf>
    <xf numFmtId="171" fontId="3" fillId="0" borderId="13" xfId="78" applyNumberFormat="1" applyFont="1" applyFill="1" applyBorder="1" applyAlignment="1">
      <alignment horizontal="center" vertical="center"/>
    </xf>
    <xf numFmtId="171" fontId="3" fillId="0" borderId="13" xfId="74" applyNumberFormat="1" applyFont="1" applyFill="1" applyBorder="1" applyAlignment="1">
      <alignment horizontal="center" vertical="center"/>
    </xf>
    <xf numFmtId="49" fontId="10" fillId="33" borderId="13" xfId="57" applyNumberFormat="1" applyFont="1" applyFill="1" applyBorder="1" applyAlignment="1">
      <alignment horizontal="right" vertical="center"/>
      <protection/>
    </xf>
    <xf numFmtId="0" fontId="2" fillId="0" borderId="13" xfId="0" applyFont="1" applyBorder="1" applyAlignment="1">
      <alignment horizontal="center" vertical="center" wrapText="1"/>
    </xf>
    <xf numFmtId="0" fontId="78" fillId="0" borderId="1" xfId="33" applyNumberFormat="1" applyFont="1" applyProtection="1">
      <alignment horizontal="left" wrapText="1"/>
      <protection/>
    </xf>
    <xf numFmtId="49" fontId="78" fillId="0" borderId="2" xfId="34" applyNumberFormat="1" applyFont="1" applyProtection="1">
      <alignment horizontal="center" wrapText="1"/>
      <protection/>
    </xf>
    <xf numFmtId="0" fontId="5" fillId="0" borderId="0" xfId="57" applyFont="1" applyFill="1" applyAlignment="1">
      <alignment horizontal="center" vertical="center" wrapText="1"/>
      <protection/>
    </xf>
    <xf numFmtId="0" fontId="9" fillId="0" borderId="0" xfId="57" applyFont="1" applyFill="1" applyAlignment="1">
      <alignment vertical="top" wrapText="1"/>
      <protection/>
    </xf>
    <xf numFmtId="0" fontId="0" fillId="0" borderId="0" xfId="0" applyAlignment="1">
      <alignment vertical="top" wrapText="1"/>
    </xf>
    <xf numFmtId="0" fontId="3" fillId="0" borderId="16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/>
      <protection/>
    </xf>
    <xf numFmtId="0" fontId="3" fillId="0" borderId="19" xfId="57" applyFont="1" applyFill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 vertical="center" wrapText="1"/>
      <protection/>
    </xf>
    <xf numFmtId="0" fontId="14" fillId="0" borderId="0" xfId="57" applyFont="1" applyAlignment="1">
      <alignment/>
      <protection/>
    </xf>
    <xf numFmtId="0" fontId="9" fillId="0" borderId="0" xfId="57" applyFont="1" applyAlignment="1">
      <alignment horizontal="left" vertical="top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top" wrapText="1"/>
      <protection/>
    </xf>
    <xf numFmtId="0" fontId="21" fillId="0" borderId="0" xfId="57" applyFont="1" applyAlignment="1">
      <alignment horizontal="left" vertical="top" wrapText="1"/>
      <protection/>
    </xf>
    <xf numFmtId="0" fontId="2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0" xfId="33"/>
    <cellStyle name="xl79" xfId="34"/>
    <cellStyle name="xl8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 2" xfId="60"/>
    <cellStyle name="Обычный_все приложения_все приложения 201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Тысячи [0]_перечис.11" xfId="70"/>
    <cellStyle name="Тысячи_перечис.11" xfId="71"/>
    <cellStyle name="Comma" xfId="72"/>
    <cellStyle name="Comma [0]" xfId="73"/>
    <cellStyle name="Финансовый 2" xfId="74"/>
    <cellStyle name="Финансовый 2 2" xfId="75"/>
    <cellStyle name="Финансовый 2 2 2" xfId="76"/>
    <cellStyle name="Финансовый 3" xfId="77"/>
    <cellStyle name="Финансовый_все приложения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2457450</xdr:colOff>
      <xdr:row>0</xdr:row>
      <xdr:rowOff>0</xdr:rowOff>
    </xdr:from>
    <xdr:to>
      <xdr:col>4</xdr:col>
      <xdr:colOff>0</xdr:colOff>
      <xdr:row>0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457450" y="0"/>
          <a:ext cx="681037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2419350</xdr:colOff>
      <xdr:row>0</xdr:row>
      <xdr:rowOff>0</xdr:rowOff>
    </xdr:from>
    <xdr:to>
      <xdr:col>0</xdr:col>
      <xdr:colOff>2457450</xdr:colOff>
      <xdr:row>0</xdr:row>
      <xdr:rowOff>66675</xdr:rowOff>
    </xdr:to>
    <xdr:sp fLocksText="0">
      <xdr:nvSpPr>
        <xdr:cNvPr id="2" name="Text Box 1"/>
        <xdr:cNvSpPr txBox="1">
          <a:spLocks noChangeArrowheads="1"/>
        </xdr:cNvSpPr>
      </xdr:nvSpPr>
      <xdr:spPr>
        <a:xfrm flipH="1">
          <a:off x="2419350" y="0"/>
          <a:ext cx="3810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46"/>
  <sheetViews>
    <sheetView zoomScale="70" zoomScaleNormal="70" zoomScalePageLayoutView="0" workbookViewId="0" topLeftCell="A1">
      <selection activeCell="H1" sqref="H1"/>
    </sheetView>
  </sheetViews>
  <sheetFormatPr defaultColWidth="47.8515625" defaultRowHeight="37.5" customHeight="1"/>
  <cols>
    <col min="1" max="1" width="63.8515625" style="101" customWidth="1"/>
    <col min="2" max="2" width="37.140625" style="101" customWidth="1"/>
    <col min="3" max="3" width="16.140625" style="101" customWidth="1"/>
    <col min="4" max="4" width="21.8515625" style="103" customWidth="1"/>
    <col min="5" max="5" width="0" style="101" hidden="1" customWidth="1"/>
    <col min="6" max="6" width="1.28515625" style="101" hidden="1" customWidth="1"/>
    <col min="7" max="16384" width="47.8515625" style="101" customWidth="1"/>
  </cols>
  <sheetData>
    <row r="1" spans="2:4" ht="159" customHeight="1">
      <c r="B1" s="232" t="s">
        <v>266</v>
      </c>
      <c r="C1" s="232"/>
      <c r="D1" s="233"/>
    </row>
    <row r="2" spans="1:4" ht="51.75" customHeight="1">
      <c r="A2" s="231" t="s">
        <v>251</v>
      </c>
      <c r="B2" s="231"/>
      <c r="C2" s="231"/>
      <c r="D2" s="231"/>
    </row>
    <row r="3" spans="2:3" ht="31.5" customHeight="1">
      <c r="B3" s="102"/>
      <c r="C3" s="102"/>
    </row>
    <row r="4" spans="1:4" s="107" customFormat="1" ht="50.25" customHeight="1">
      <c r="A4" s="104"/>
      <c r="B4" s="105" t="s">
        <v>87</v>
      </c>
      <c r="C4" s="105" t="s">
        <v>131</v>
      </c>
      <c r="D4" s="106" t="s">
        <v>252</v>
      </c>
    </row>
    <row r="5" spans="1:4" s="107" customFormat="1" ht="35.25" customHeight="1">
      <c r="A5" s="234" t="s">
        <v>247</v>
      </c>
      <c r="B5" s="235"/>
      <c r="C5" s="235"/>
      <c r="D5" s="236"/>
    </row>
    <row r="6" spans="1:4" ht="18.75">
      <c r="A6" s="108" t="s">
        <v>88</v>
      </c>
      <c r="B6" s="109"/>
      <c r="C6" s="109"/>
      <c r="D6" s="110">
        <v>0</v>
      </c>
    </row>
    <row r="7" spans="1:4" ht="37.5">
      <c r="A7" s="111" t="s">
        <v>89</v>
      </c>
      <c r="B7" s="112" t="s">
        <v>90</v>
      </c>
      <c r="C7" s="112" t="s">
        <v>253</v>
      </c>
      <c r="D7" s="225">
        <v>170.27</v>
      </c>
    </row>
    <row r="8" spans="1:4" ht="18.75">
      <c r="A8" s="114" t="s">
        <v>91</v>
      </c>
      <c r="B8" s="115"/>
      <c r="C8" s="115"/>
      <c r="D8" s="116"/>
    </row>
    <row r="9" spans="1:4" ht="37.5">
      <c r="A9" s="117" t="s">
        <v>92</v>
      </c>
      <c r="B9" s="112" t="s">
        <v>93</v>
      </c>
      <c r="C9" s="112" t="s">
        <v>253</v>
      </c>
      <c r="D9" s="226">
        <v>170.27</v>
      </c>
    </row>
    <row r="10" spans="1:4" ht="56.25">
      <c r="A10" s="222" t="s">
        <v>228</v>
      </c>
      <c r="B10" s="115" t="s">
        <v>229</v>
      </c>
      <c r="C10" s="115"/>
      <c r="D10" s="116"/>
    </row>
    <row r="11" spans="1:4" ht="37.5">
      <c r="A11" s="222" t="s">
        <v>230</v>
      </c>
      <c r="B11" s="115" t="s">
        <v>231</v>
      </c>
      <c r="C11" s="115"/>
      <c r="D11" s="116"/>
    </row>
    <row r="12" spans="1:4" ht="56.25">
      <c r="A12" s="222" t="s">
        <v>232</v>
      </c>
      <c r="B12" s="115" t="s">
        <v>233</v>
      </c>
      <c r="C12" s="115"/>
      <c r="D12" s="116"/>
    </row>
    <row r="13" spans="1:4" ht="37.5">
      <c r="A13" s="222" t="s">
        <v>235</v>
      </c>
      <c r="B13" s="115" t="s">
        <v>234</v>
      </c>
      <c r="C13" s="115"/>
      <c r="D13" s="116"/>
    </row>
    <row r="14" spans="1:4" s="118" customFormat="1" ht="37.5">
      <c r="A14" s="111" t="s">
        <v>94</v>
      </c>
      <c r="B14" s="112" t="s">
        <v>95</v>
      </c>
      <c r="C14" s="112"/>
      <c r="D14" s="116">
        <f>D15+D17</f>
        <v>0</v>
      </c>
    </row>
    <row r="15" spans="1:4" ht="37.5">
      <c r="A15" s="119" t="s">
        <v>96</v>
      </c>
      <c r="B15" s="115" t="s">
        <v>97</v>
      </c>
      <c r="C15" s="115"/>
      <c r="D15" s="116"/>
    </row>
    <row r="16" spans="1:4" ht="56.25">
      <c r="A16" s="120" t="s">
        <v>216</v>
      </c>
      <c r="B16" s="115" t="s">
        <v>125</v>
      </c>
      <c r="C16" s="115"/>
      <c r="D16" s="116"/>
    </row>
    <row r="17" spans="1:4" ht="40.5" customHeight="1">
      <c r="A17" s="114" t="s">
        <v>98</v>
      </c>
      <c r="B17" s="115" t="s">
        <v>99</v>
      </c>
      <c r="C17" s="115"/>
      <c r="D17" s="116"/>
    </row>
    <row r="18" spans="1:4" ht="56.25">
      <c r="A18" s="114" t="s">
        <v>217</v>
      </c>
      <c r="B18" s="115" t="s">
        <v>218</v>
      </c>
      <c r="C18" s="115"/>
      <c r="D18" s="116"/>
    </row>
    <row r="19" spans="1:4" s="118" customFormat="1" ht="37.5">
      <c r="A19" s="111" t="s">
        <v>100</v>
      </c>
      <c r="B19" s="112" t="s">
        <v>101</v>
      </c>
      <c r="C19" s="112"/>
      <c r="D19" s="113">
        <f>D20-D23</f>
        <v>0</v>
      </c>
    </row>
    <row r="20" spans="1:4" ht="66.75" customHeight="1">
      <c r="A20" s="114" t="s">
        <v>220</v>
      </c>
      <c r="B20" s="115" t="s">
        <v>221</v>
      </c>
      <c r="C20" s="115"/>
      <c r="D20" s="121">
        <f>D22</f>
        <v>0</v>
      </c>
    </row>
    <row r="21" spans="1:4" ht="66.75" customHeight="1">
      <c r="A21" s="221" t="s">
        <v>222</v>
      </c>
      <c r="B21" s="115" t="s">
        <v>219</v>
      </c>
      <c r="C21" s="115"/>
      <c r="D21" s="121"/>
    </row>
    <row r="22" spans="1:4" ht="75">
      <c r="A22" s="114" t="s">
        <v>225</v>
      </c>
      <c r="B22" s="115" t="s">
        <v>224</v>
      </c>
      <c r="C22" s="115"/>
      <c r="D22" s="121"/>
    </row>
    <row r="23" spans="1:4" ht="75.75" customHeight="1">
      <c r="A23" s="114" t="s">
        <v>102</v>
      </c>
      <c r="B23" s="115" t="s">
        <v>223</v>
      </c>
      <c r="C23" s="115"/>
      <c r="D23" s="121"/>
    </row>
    <row r="24" spans="1:4" ht="75">
      <c r="A24" s="114" t="s">
        <v>227</v>
      </c>
      <c r="B24" s="115" t="s">
        <v>226</v>
      </c>
      <c r="C24" s="115"/>
      <c r="D24" s="121"/>
    </row>
    <row r="25" spans="2:4" ht="37.5" customHeight="1">
      <c r="B25" s="122"/>
      <c r="C25" s="122"/>
      <c r="D25" s="123"/>
    </row>
    <row r="26" spans="2:4" ht="37.5" customHeight="1">
      <c r="B26" s="124"/>
      <c r="C26" s="124"/>
      <c r="D26" s="125"/>
    </row>
    <row r="27" spans="2:4" ht="37.5" customHeight="1">
      <c r="B27" s="122"/>
      <c r="C27" s="122"/>
      <c r="D27" s="123"/>
    </row>
    <row r="28" spans="2:4" ht="37.5" customHeight="1">
      <c r="B28" s="122"/>
      <c r="C28" s="122"/>
      <c r="D28" s="123"/>
    </row>
    <row r="29" spans="2:4" ht="37.5" customHeight="1">
      <c r="B29" s="124"/>
      <c r="C29" s="124"/>
      <c r="D29" s="125"/>
    </row>
    <row r="30" spans="2:4" ht="37.5" customHeight="1">
      <c r="B30" s="122"/>
      <c r="C30" s="122"/>
      <c r="D30" s="123"/>
    </row>
    <row r="31" spans="2:4" ht="37.5" customHeight="1">
      <c r="B31" s="122"/>
      <c r="C31" s="122"/>
      <c r="D31" s="123"/>
    </row>
    <row r="32" spans="2:4" ht="37.5" customHeight="1">
      <c r="B32" s="122"/>
      <c r="C32" s="122"/>
      <c r="D32" s="123"/>
    </row>
    <row r="33" spans="2:4" ht="37.5" customHeight="1">
      <c r="B33" s="122"/>
      <c r="C33" s="122"/>
      <c r="D33" s="123"/>
    </row>
    <row r="34" spans="2:4" ht="37.5" customHeight="1">
      <c r="B34" s="126"/>
      <c r="C34" s="126"/>
      <c r="D34" s="127"/>
    </row>
    <row r="35" spans="2:4" ht="37.5" customHeight="1">
      <c r="B35" s="126"/>
      <c r="C35" s="126"/>
      <c r="D35" s="127"/>
    </row>
    <row r="36" spans="2:4" ht="37.5" customHeight="1">
      <c r="B36" s="126"/>
      <c r="C36" s="126"/>
      <c r="D36" s="127"/>
    </row>
    <row r="37" ht="37.5" customHeight="1">
      <c r="D37" s="128"/>
    </row>
    <row r="38" ht="37.5" customHeight="1">
      <c r="D38" s="128"/>
    </row>
    <row r="39" ht="37.5" customHeight="1">
      <c r="D39" s="128"/>
    </row>
    <row r="40" ht="37.5" customHeight="1">
      <c r="D40" s="128"/>
    </row>
    <row r="41" ht="37.5" customHeight="1">
      <c r="D41" s="128"/>
    </row>
    <row r="42" ht="37.5" customHeight="1">
      <c r="D42" s="128"/>
    </row>
    <row r="43" ht="37.5" customHeight="1">
      <c r="D43" s="128"/>
    </row>
    <row r="44" ht="37.5" customHeight="1">
      <c r="D44" s="128"/>
    </row>
    <row r="45" ht="37.5" customHeight="1">
      <c r="D45" s="128"/>
    </row>
    <row r="46" ht="37.5" customHeight="1">
      <c r="D46" s="128"/>
    </row>
    <row r="47" ht="37.5" customHeight="1">
      <c r="D47" s="128"/>
    </row>
    <row r="48" ht="37.5" customHeight="1">
      <c r="D48" s="128"/>
    </row>
    <row r="49" ht="37.5" customHeight="1">
      <c r="D49" s="128"/>
    </row>
    <row r="50" ht="37.5" customHeight="1">
      <c r="D50" s="128"/>
    </row>
    <row r="51" ht="37.5" customHeight="1">
      <c r="D51" s="128"/>
    </row>
    <row r="52" ht="37.5" customHeight="1">
      <c r="D52" s="128"/>
    </row>
    <row r="53" ht="37.5" customHeight="1">
      <c r="D53" s="128"/>
    </row>
    <row r="54" ht="37.5" customHeight="1">
      <c r="D54" s="128"/>
    </row>
    <row r="55" ht="37.5" customHeight="1">
      <c r="D55" s="128"/>
    </row>
    <row r="56" ht="37.5" customHeight="1">
      <c r="D56" s="128"/>
    </row>
    <row r="57" ht="37.5" customHeight="1">
      <c r="D57" s="128"/>
    </row>
    <row r="58" ht="37.5" customHeight="1">
      <c r="D58" s="128"/>
    </row>
    <row r="59" ht="37.5" customHeight="1">
      <c r="D59" s="128"/>
    </row>
    <row r="60" ht="37.5" customHeight="1">
      <c r="D60" s="128"/>
    </row>
    <row r="61" ht="37.5" customHeight="1">
      <c r="D61" s="128"/>
    </row>
    <row r="62" ht="37.5" customHeight="1">
      <c r="D62" s="128"/>
    </row>
    <row r="63" ht="37.5" customHeight="1">
      <c r="D63" s="128"/>
    </row>
    <row r="64" ht="37.5" customHeight="1">
      <c r="D64" s="128"/>
    </row>
    <row r="65" ht="37.5" customHeight="1">
      <c r="D65" s="128"/>
    </row>
    <row r="66" ht="37.5" customHeight="1">
      <c r="D66" s="128"/>
    </row>
    <row r="67" ht="37.5" customHeight="1">
      <c r="D67" s="128"/>
    </row>
    <row r="68" ht="37.5" customHeight="1">
      <c r="D68" s="128"/>
    </row>
    <row r="69" ht="37.5" customHeight="1">
      <c r="D69" s="128"/>
    </row>
    <row r="70" ht="37.5" customHeight="1">
      <c r="D70" s="128"/>
    </row>
    <row r="71" ht="37.5" customHeight="1">
      <c r="D71" s="128"/>
    </row>
    <row r="72" ht="37.5" customHeight="1">
      <c r="D72" s="128"/>
    </row>
    <row r="73" ht="37.5" customHeight="1">
      <c r="D73" s="128"/>
    </row>
    <row r="74" ht="37.5" customHeight="1">
      <c r="D74" s="128"/>
    </row>
    <row r="75" ht="37.5" customHeight="1">
      <c r="D75" s="128"/>
    </row>
    <row r="76" ht="37.5" customHeight="1">
      <c r="D76" s="128"/>
    </row>
    <row r="77" ht="37.5" customHeight="1">
      <c r="D77" s="128"/>
    </row>
    <row r="78" ht="37.5" customHeight="1">
      <c r="D78" s="128"/>
    </row>
    <row r="79" ht="37.5" customHeight="1">
      <c r="D79" s="128"/>
    </row>
    <row r="80" ht="37.5" customHeight="1">
      <c r="D80" s="128"/>
    </row>
    <row r="81" ht="37.5" customHeight="1">
      <c r="D81" s="128"/>
    </row>
    <row r="82" ht="37.5" customHeight="1">
      <c r="D82" s="128"/>
    </row>
    <row r="83" ht="37.5" customHeight="1">
      <c r="D83" s="128"/>
    </row>
    <row r="84" ht="37.5" customHeight="1">
      <c r="D84" s="128"/>
    </row>
    <row r="85" ht="37.5" customHeight="1">
      <c r="D85" s="128"/>
    </row>
    <row r="86" ht="37.5" customHeight="1">
      <c r="D86" s="128"/>
    </row>
    <row r="87" ht="37.5" customHeight="1">
      <c r="D87" s="128"/>
    </row>
    <row r="88" ht="37.5" customHeight="1">
      <c r="D88" s="128"/>
    </row>
    <row r="89" ht="37.5" customHeight="1">
      <c r="D89" s="128"/>
    </row>
    <row r="90" ht="37.5" customHeight="1">
      <c r="D90" s="128"/>
    </row>
    <row r="91" ht="37.5" customHeight="1">
      <c r="D91" s="128"/>
    </row>
    <row r="92" ht="37.5" customHeight="1">
      <c r="D92" s="128"/>
    </row>
    <row r="93" ht="37.5" customHeight="1">
      <c r="D93" s="128"/>
    </row>
    <row r="94" ht="37.5" customHeight="1">
      <c r="D94" s="128"/>
    </row>
    <row r="95" ht="37.5" customHeight="1">
      <c r="D95" s="128"/>
    </row>
    <row r="96" ht="37.5" customHeight="1">
      <c r="D96" s="128"/>
    </row>
    <row r="97" ht="37.5" customHeight="1">
      <c r="D97" s="128"/>
    </row>
    <row r="98" ht="37.5" customHeight="1">
      <c r="D98" s="128"/>
    </row>
    <row r="99" ht="37.5" customHeight="1">
      <c r="D99" s="128"/>
    </row>
    <row r="100" ht="37.5" customHeight="1">
      <c r="D100" s="128"/>
    </row>
    <row r="101" ht="37.5" customHeight="1">
      <c r="D101" s="128"/>
    </row>
    <row r="102" ht="37.5" customHeight="1">
      <c r="D102" s="128"/>
    </row>
    <row r="103" ht="37.5" customHeight="1">
      <c r="D103" s="128"/>
    </row>
    <row r="104" ht="37.5" customHeight="1">
      <c r="D104" s="128"/>
    </row>
    <row r="105" ht="37.5" customHeight="1">
      <c r="D105" s="128"/>
    </row>
    <row r="106" ht="37.5" customHeight="1">
      <c r="D106" s="128"/>
    </row>
    <row r="107" ht="37.5" customHeight="1">
      <c r="D107" s="128"/>
    </row>
    <row r="108" ht="37.5" customHeight="1">
      <c r="D108" s="128"/>
    </row>
    <row r="109" ht="37.5" customHeight="1">
      <c r="D109" s="128"/>
    </row>
    <row r="110" ht="37.5" customHeight="1">
      <c r="D110" s="128"/>
    </row>
    <row r="111" ht="37.5" customHeight="1">
      <c r="D111" s="128"/>
    </row>
    <row r="112" ht="37.5" customHeight="1">
      <c r="D112" s="128"/>
    </row>
    <row r="113" ht="37.5" customHeight="1">
      <c r="D113" s="128"/>
    </row>
    <row r="114" ht="37.5" customHeight="1">
      <c r="D114" s="128"/>
    </row>
    <row r="115" ht="37.5" customHeight="1">
      <c r="D115" s="128"/>
    </row>
    <row r="116" ht="37.5" customHeight="1">
      <c r="D116" s="128"/>
    </row>
    <row r="117" ht="37.5" customHeight="1">
      <c r="D117" s="128"/>
    </row>
    <row r="118" ht="37.5" customHeight="1">
      <c r="D118" s="128"/>
    </row>
    <row r="119" ht="37.5" customHeight="1">
      <c r="D119" s="128"/>
    </row>
    <row r="120" ht="37.5" customHeight="1">
      <c r="D120" s="128"/>
    </row>
    <row r="121" ht="37.5" customHeight="1">
      <c r="D121" s="128"/>
    </row>
    <row r="122" ht="37.5" customHeight="1">
      <c r="D122" s="128"/>
    </row>
    <row r="123" ht="37.5" customHeight="1">
      <c r="D123" s="128"/>
    </row>
    <row r="124" ht="37.5" customHeight="1">
      <c r="D124" s="128"/>
    </row>
    <row r="125" ht="37.5" customHeight="1">
      <c r="D125" s="128"/>
    </row>
    <row r="126" ht="37.5" customHeight="1">
      <c r="D126" s="128"/>
    </row>
    <row r="127" ht="37.5" customHeight="1">
      <c r="D127" s="128"/>
    </row>
    <row r="128" ht="37.5" customHeight="1">
      <c r="D128" s="128"/>
    </row>
    <row r="129" ht="37.5" customHeight="1">
      <c r="D129" s="128"/>
    </row>
    <row r="130" ht="37.5" customHeight="1">
      <c r="D130" s="128"/>
    </row>
    <row r="131" ht="37.5" customHeight="1">
      <c r="D131" s="128"/>
    </row>
    <row r="132" ht="37.5" customHeight="1">
      <c r="D132" s="128"/>
    </row>
    <row r="133" ht="37.5" customHeight="1">
      <c r="D133" s="128"/>
    </row>
    <row r="134" ht="37.5" customHeight="1">
      <c r="D134" s="128"/>
    </row>
    <row r="135" ht="37.5" customHeight="1">
      <c r="D135" s="128"/>
    </row>
    <row r="136" ht="37.5" customHeight="1">
      <c r="D136" s="128"/>
    </row>
    <row r="137" ht="37.5" customHeight="1">
      <c r="D137" s="128"/>
    </row>
    <row r="138" ht="37.5" customHeight="1">
      <c r="D138" s="128"/>
    </row>
    <row r="139" ht="37.5" customHeight="1">
      <c r="D139" s="128"/>
    </row>
    <row r="140" ht="37.5" customHeight="1">
      <c r="D140" s="128"/>
    </row>
    <row r="141" ht="37.5" customHeight="1">
      <c r="D141" s="128"/>
    </row>
    <row r="142" ht="37.5" customHeight="1">
      <c r="D142" s="128"/>
    </row>
    <row r="143" ht="37.5" customHeight="1">
      <c r="D143" s="128"/>
    </row>
    <row r="144" ht="37.5" customHeight="1">
      <c r="D144" s="128"/>
    </row>
    <row r="145" ht="37.5" customHeight="1">
      <c r="D145" s="128"/>
    </row>
    <row r="146" ht="37.5" customHeight="1">
      <c r="D146" s="128"/>
    </row>
  </sheetData>
  <sheetProtection/>
  <mergeCells count="3">
    <mergeCell ref="A2:D2"/>
    <mergeCell ref="B1:D1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51"/>
  <sheetViews>
    <sheetView view="pageBreakPreview" zoomScale="70" zoomScaleSheetLayoutView="70" zoomScalePageLayoutView="0" workbookViewId="0" topLeftCell="A1">
      <selection activeCell="I20" sqref="I20"/>
    </sheetView>
  </sheetViews>
  <sheetFormatPr defaultColWidth="9.140625" defaultRowHeight="15"/>
  <cols>
    <col min="1" max="1" width="11.57421875" style="22" customWidth="1"/>
    <col min="2" max="2" width="29.8515625" style="25" customWidth="1"/>
    <col min="3" max="3" width="55.421875" style="26" customWidth="1"/>
    <col min="4" max="4" width="12.7109375" style="26" customWidth="1"/>
    <col min="5" max="5" width="20.421875" style="25" customWidth="1"/>
    <col min="6" max="16384" width="9.140625" style="22" customWidth="1"/>
  </cols>
  <sheetData>
    <row r="1" spans="2:5" s="18" customFormat="1" ht="69" customHeight="1">
      <c r="B1" s="49"/>
      <c r="C1" s="239" t="s">
        <v>267</v>
      </c>
      <c r="D1" s="239"/>
      <c r="E1" s="239"/>
    </row>
    <row r="2" spans="1:5" s="20" customFormat="1" ht="41.25" customHeight="1">
      <c r="A2" s="237" t="s">
        <v>254</v>
      </c>
      <c r="B2" s="238"/>
      <c r="C2" s="238"/>
      <c r="D2" s="238"/>
      <c r="E2" s="238"/>
    </row>
    <row r="3" spans="1:5" s="18" customFormat="1" ht="15.75">
      <c r="A3" s="48"/>
      <c r="B3" s="47"/>
      <c r="C3" s="46"/>
      <c r="D3" s="46"/>
      <c r="E3" s="45" t="s">
        <v>22</v>
      </c>
    </row>
    <row r="4" spans="1:5" s="20" customFormat="1" ht="80.25" customHeight="1">
      <c r="A4" s="35" t="s">
        <v>56</v>
      </c>
      <c r="B4" s="35" t="s">
        <v>55</v>
      </c>
      <c r="C4" s="35" t="s">
        <v>54</v>
      </c>
      <c r="D4" s="35" t="s">
        <v>132</v>
      </c>
      <c r="E4" s="35" t="s">
        <v>252</v>
      </c>
    </row>
    <row r="5" spans="1:5" s="44" customFormat="1" ht="18.75">
      <c r="A5" s="37">
        <v>1</v>
      </c>
      <c r="B5" s="37">
        <v>2</v>
      </c>
      <c r="C5" s="38">
        <v>3</v>
      </c>
      <c r="D5" s="38">
        <v>4</v>
      </c>
      <c r="E5" s="37">
        <v>4</v>
      </c>
    </row>
    <row r="6" spans="1:5" s="20" customFormat="1" ht="37.5">
      <c r="A6" s="66">
        <v>182</v>
      </c>
      <c r="B6" s="35" t="s">
        <v>53</v>
      </c>
      <c r="C6" s="36" t="s">
        <v>52</v>
      </c>
      <c r="D6" s="67">
        <f>D7+D19</f>
        <v>65.2</v>
      </c>
      <c r="E6" s="67">
        <f>E7+E19</f>
        <v>487.24999999999994</v>
      </c>
    </row>
    <row r="7" spans="1:5" s="20" customFormat="1" ht="18.75">
      <c r="A7" s="66"/>
      <c r="B7" s="35"/>
      <c r="C7" s="38" t="s">
        <v>51</v>
      </c>
      <c r="D7" s="67">
        <f>D9+D10+D12+D17+D19</f>
        <v>62.25000000000001</v>
      </c>
      <c r="E7" s="67">
        <f>E8+E10+E12+E17</f>
        <v>484.29999999999995</v>
      </c>
    </row>
    <row r="8" spans="1:5" s="20" customFormat="1" ht="18.75">
      <c r="A8" s="143">
        <v>182</v>
      </c>
      <c r="B8" s="35" t="s">
        <v>126</v>
      </c>
      <c r="C8" s="36" t="s">
        <v>127</v>
      </c>
      <c r="D8" s="67">
        <f>D9</f>
        <v>14.95</v>
      </c>
      <c r="E8" s="67">
        <f>E9</f>
        <v>37.95</v>
      </c>
    </row>
    <row r="9" spans="1:5" s="20" customFormat="1" ht="18.75">
      <c r="A9" s="66">
        <v>182</v>
      </c>
      <c r="B9" s="43" t="s">
        <v>50</v>
      </c>
      <c r="C9" s="38" t="s">
        <v>49</v>
      </c>
      <c r="D9" s="67">
        <v>14.95</v>
      </c>
      <c r="E9" s="68">
        <v>37.95</v>
      </c>
    </row>
    <row r="10" spans="1:5" s="42" customFormat="1" ht="18.75">
      <c r="A10" s="66">
        <v>182</v>
      </c>
      <c r="B10" s="35" t="s">
        <v>48</v>
      </c>
      <c r="C10" s="36" t="s">
        <v>47</v>
      </c>
      <c r="D10" s="67">
        <f>D11</f>
        <v>52.2</v>
      </c>
      <c r="E10" s="67">
        <f>E11</f>
        <v>77.2</v>
      </c>
    </row>
    <row r="11" spans="1:5" s="20" customFormat="1" ht="18.75">
      <c r="A11" s="66">
        <v>182</v>
      </c>
      <c r="B11" s="37" t="s">
        <v>46</v>
      </c>
      <c r="C11" s="38" t="s">
        <v>45</v>
      </c>
      <c r="D11" s="67">
        <v>52.2</v>
      </c>
      <c r="E11" s="68">
        <v>77.2</v>
      </c>
    </row>
    <row r="12" spans="1:5" s="42" customFormat="1" ht="18.75">
      <c r="A12" s="66">
        <v>182</v>
      </c>
      <c r="B12" s="35" t="s">
        <v>44</v>
      </c>
      <c r="C12" s="36" t="s">
        <v>43</v>
      </c>
      <c r="D12" s="67">
        <f>D13+D14</f>
        <v>-7.85</v>
      </c>
      <c r="E12" s="67">
        <f>E13+E14</f>
        <v>369.15</v>
      </c>
    </row>
    <row r="13" spans="1:5" s="42" customFormat="1" ht="18.75">
      <c r="A13" s="66">
        <v>182</v>
      </c>
      <c r="B13" s="37" t="s">
        <v>42</v>
      </c>
      <c r="C13" s="38" t="s">
        <v>41</v>
      </c>
      <c r="D13" s="68">
        <v>-6.1</v>
      </c>
      <c r="E13" s="68">
        <v>29.9</v>
      </c>
    </row>
    <row r="14" spans="1:5" s="20" customFormat="1" ht="18.75">
      <c r="A14" s="66">
        <v>182</v>
      </c>
      <c r="B14" s="35" t="s">
        <v>40</v>
      </c>
      <c r="C14" s="36" t="s">
        <v>256</v>
      </c>
      <c r="D14" s="67">
        <f>SUM(D16+D15)</f>
        <v>-1.75</v>
      </c>
      <c r="E14" s="67">
        <f>SUM(E16+E15)</f>
        <v>339.25</v>
      </c>
    </row>
    <row r="15" spans="1:5" s="20" customFormat="1" ht="18.75">
      <c r="A15" s="66"/>
      <c r="B15" s="37"/>
      <c r="C15" s="38" t="s">
        <v>255</v>
      </c>
      <c r="D15" s="68">
        <v>8.6</v>
      </c>
      <c r="E15" s="68">
        <v>53.6</v>
      </c>
    </row>
    <row r="16" spans="1:5" s="20" customFormat="1" ht="18.75">
      <c r="A16" s="66"/>
      <c r="B16" s="37"/>
      <c r="C16" s="38" t="s">
        <v>257</v>
      </c>
      <c r="D16" s="68">
        <v>-10.35</v>
      </c>
      <c r="E16" s="68">
        <v>285.65</v>
      </c>
    </row>
    <row r="17" spans="1:5" s="42" customFormat="1" ht="18.75">
      <c r="A17" s="66">
        <v>182</v>
      </c>
      <c r="B17" s="35" t="s">
        <v>39</v>
      </c>
      <c r="C17" s="36" t="s">
        <v>38</v>
      </c>
      <c r="D17" s="144">
        <v>0</v>
      </c>
      <c r="E17" s="67">
        <v>0</v>
      </c>
    </row>
    <row r="18" spans="1:5" s="42" customFormat="1" ht="56.25">
      <c r="A18" s="66">
        <v>182</v>
      </c>
      <c r="B18" s="35" t="s">
        <v>37</v>
      </c>
      <c r="C18" s="36" t="s">
        <v>36</v>
      </c>
      <c r="D18" s="67">
        <v>0</v>
      </c>
      <c r="E18" s="67">
        <v>0</v>
      </c>
    </row>
    <row r="19" spans="1:5" s="20" customFormat="1" ht="18.75">
      <c r="A19" s="64"/>
      <c r="B19" s="37"/>
      <c r="C19" s="38" t="s">
        <v>35</v>
      </c>
      <c r="D19" s="67">
        <f>D20+D22</f>
        <v>2.95</v>
      </c>
      <c r="E19" s="67">
        <f>E20+E22</f>
        <v>2.95</v>
      </c>
    </row>
    <row r="20" spans="1:5" s="42" customFormat="1" ht="56.25">
      <c r="A20" s="37">
        <v>801</v>
      </c>
      <c r="B20" s="35" t="s">
        <v>34</v>
      </c>
      <c r="C20" s="36" t="s">
        <v>33</v>
      </c>
      <c r="D20" s="67">
        <f>SUM(D21)</f>
        <v>2.95</v>
      </c>
      <c r="E20" s="67">
        <f>E21</f>
        <v>2.95</v>
      </c>
    </row>
    <row r="21" spans="1:5" s="42" customFormat="1" ht="93" customHeight="1">
      <c r="A21" s="37">
        <v>801</v>
      </c>
      <c r="B21" s="228" t="s">
        <v>265</v>
      </c>
      <c r="C21" s="99" t="s">
        <v>68</v>
      </c>
      <c r="D21" s="67">
        <v>2.95</v>
      </c>
      <c r="E21" s="67">
        <v>2.95</v>
      </c>
    </row>
    <row r="22" spans="1:5" s="42" customFormat="1" ht="37.5">
      <c r="A22" s="65">
        <v>801</v>
      </c>
      <c r="B22" s="35" t="s">
        <v>32</v>
      </c>
      <c r="C22" s="36" t="s">
        <v>31</v>
      </c>
      <c r="D22" s="67">
        <v>0</v>
      </c>
      <c r="E22" s="67">
        <v>0</v>
      </c>
    </row>
    <row r="23" spans="1:5" s="42" customFormat="1" ht="37.5">
      <c r="A23" s="58">
        <v>801</v>
      </c>
      <c r="B23" s="98" t="s">
        <v>67</v>
      </c>
      <c r="C23" s="100" t="s">
        <v>69</v>
      </c>
      <c r="D23" s="67">
        <v>0</v>
      </c>
      <c r="E23" s="67">
        <v>0</v>
      </c>
    </row>
    <row r="24" spans="1:5" s="41" customFormat="1" ht="37.5">
      <c r="A24" s="65">
        <v>801</v>
      </c>
      <c r="B24" s="35" t="s">
        <v>30</v>
      </c>
      <c r="C24" s="36" t="s">
        <v>29</v>
      </c>
      <c r="D24" s="67">
        <f>D25</f>
        <v>1319.41</v>
      </c>
      <c r="E24" s="67">
        <f>E25</f>
        <v>3741.91</v>
      </c>
    </row>
    <row r="25" spans="1:5" s="39" customFormat="1" ht="56.25">
      <c r="A25" s="65">
        <v>801</v>
      </c>
      <c r="B25" s="35" t="s">
        <v>28</v>
      </c>
      <c r="C25" s="36" t="s">
        <v>27</v>
      </c>
      <c r="D25" s="67">
        <f>D26+D32+D35+D38+D30</f>
        <v>1319.41</v>
      </c>
      <c r="E25" s="67">
        <f>E26+E32+E35+E38+E30</f>
        <v>3741.91</v>
      </c>
    </row>
    <row r="26" spans="1:5" s="39" customFormat="1" ht="37.5">
      <c r="A26" s="58">
        <v>801</v>
      </c>
      <c r="B26" s="37" t="s">
        <v>274</v>
      </c>
      <c r="C26" s="38" t="s">
        <v>115</v>
      </c>
      <c r="D26" s="68">
        <f>D27</f>
        <v>0</v>
      </c>
      <c r="E26" s="68">
        <f>E27</f>
        <v>1895</v>
      </c>
    </row>
    <row r="27" spans="1:5" s="39" customFormat="1" ht="37.5">
      <c r="A27" s="58">
        <v>801</v>
      </c>
      <c r="B27" s="37" t="s">
        <v>273</v>
      </c>
      <c r="C27" s="38" t="s">
        <v>116</v>
      </c>
      <c r="D27" s="68">
        <f>D28+D29</f>
        <v>0</v>
      </c>
      <c r="E27" s="68">
        <f>E28+E29</f>
        <v>1895</v>
      </c>
    </row>
    <row r="28" spans="1:9" s="39" customFormat="1" ht="44.25" customHeight="1">
      <c r="A28" s="58">
        <v>801</v>
      </c>
      <c r="B28" s="37" t="s">
        <v>205</v>
      </c>
      <c r="C28" s="38" t="s">
        <v>206</v>
      </c>
      <c r="D28" s="68">
        <v>-1895</v>
      </c>
      <c r="E28" s="68">
        <v>0</v>
      </c>
      <c r="F28" s="40"/>
      <c r="I28" s="39" t="s">
        <v>275</v>
      </c>
    </row>
    <row r="29" spans="1:6" s="39" customFormat="1" ht="44.25" customHeight="1">
      <c r="A29" s="58">
        <v>801</v>
      </c>
      <c r="B29" s="37" t="s">
        <v>272</v>
      </c>
      <c r="C29" s="38" t="s">
        <v>206</v>
      </c>
      <c r="D29" s="68">
        <v>1895</v>
      </c>
      <c r="E29" s="68">
        <v>1895</v>
      </c>
      <c r="F29" s="40"/>
    </row>
    <row r="30" spans="1:6" s="39" customFormat="1" ht="67.5" customHeight="1">
      <c r="A30" s="65">
        <v>801</v>
      </c>
      <c r="B30" s="35" t="s">
        <v>277</v>
      </c>
      <c r="C30" s="36" t="s">
        <v>276</v>
      </c>
      <c r="D30" s="67">
        <f>SUM(D31)</f>
        <v>8.4</v>
      </c>
      <c r="E30" s="67">
        <f>SUM(E31)</f>
        <v>8.4</v>
      </c>
      <c r="F30" s="40"/>
    </row>
    <row r="31" spans="1:6" s="39" customFormat="1" ht="63.75" customHeight="1">
      <c r="A31" s="58">
        <v>801</v>
      </c>
      <c r="B31" s="37" t="s">
        <v>278</v>
      </c>
      <c r="C31" s="38" t="s">
        <v>276</v>
      </c>
      <c r="D31" s="68">
        <v>8.4</v>
      </c>
      <c r="E31" s="68">
        <v>8.4</v>
      </c>
      <c r="F31" s="40"/>
    </row>
    <row r="32" spans="1:6" s="39" customFormat="1" ht="37.5">
      <c r="A32" s="65">
        <v>801</v>
      </c>
      <c r="B32" s="35" t="s">
        <v>211</v>
      </c>
      <c r="C32" s="36" t="s">
        <v>117</v>
      </c>
      <c r="D32" s="67">
        <f>D33</f>
        <v>9.3</v>
      </c>
      <c r="E32" s="67">
        <f>E33</f>
        <v>113.6</v>
      </c>
      <c r="F32" s="40"/>
    </row>
    <row r="33" spans="1:6" s="39" customFormat="1" ht="75">
      <c r="A33" s="58">
        <v>801</v>
      </c>
      <c r="B33" s="37" t="s">
        <v>212</v>
      </c>
      <c r="C33" s="38" t="s">
        <v>85</v>
      </c>
      <c r="D33" s="68">
        <f>D34</f>
        <v>9.3</v>
      </c>
      <c r="E33" s="68">
        <f>E34</f>
        <v>113.6</v>
      </c>
      <c r="F33" s="40"/>
    </row>
    <row r="34" spans="1:6" s="39" customFormat="1" ht="75">
      <c r="A34" s="58">
        <v>801</v>
      </c>
      <c r="B34" s="37" t="s">
        <v>209</v>
      </c>
      <c r="C34" s="38" t="s">
        <v>85</v>
      </c>
      <c r="D34" s="68">
        <v>9.3</v>
      </c>
      <c r="E34" s="68">
        <v>113.6</v>
      </c>
      <c r="F34" s="40"/>
    </row>
    <row r="35" spans="1:6" s="39" customFormat="1" ht="37.5">
      <c r="A35" s="65">
        <v>801</v>
      </c>
      <c r="B35" s="35" t="s">
        <v>237</v>
      </c>
      <c r="C35" s="36" t="s">
        <v>236</v>
      </c>
      <c r="D35" s="67">
        <f>D36+D37</f>
        <v>770.01</v>
      </c>
      <c r="E35" s="67">
        <f>E36+E37</f>
        <v>978.51</v>
      </c>
      <c r="F35" s="40"/>
    </row>
    <row r="36" spans="1:6" s="39" customFormat="1" ht="75">
      <c r="A36" s="58">
        <v>801</v>
      </c>
      <c r="B36" s="37" t="s">
        <v>210</v>
      </c>
      <c r="C36" s="38" t="s">
        <v>183</v>
      </c>
      <c r="D36" s="68"/>
      <c r="E36" s="68">
        <v>174</v>
      </c>
      <c r="F36" s="40"/>
    </row>
    <row r="37" spans="1:6" s="39" customFormat="1" ht="60.75" customHeight="1">
      <c r="A37" s="58">
        <v>801</v>
      </c>
      <c r="B37" s="37" t="s">
        <v>210</v>
      </c>
      <c r="C37" s="38" t="s">
        <v>264</v>
      </c>
      <c r="D37" s="68">
        <v>770.01</v>
      </c>
      <c r="E37" s="68">
        <v>804.51</v>
      </c>
      <c r="F37" s="40"/>
    </row>
    <row r="38" spans="1:6" s="39" customFormat="1" ht="25.5" customHeight="1">
      <c r="A38" s="65">
        <v>801</v>
      </c>
      <c r="B38" s="35" t="s">
        <v>213</v>
      </c>
      <c r="C38" s="36" t="s">
        <v>26</v>
      </c>
      <c r="D38" s="67">
        <f>D39+D42</f>
        <v>531.7</v>
      </c>
      <c r="E38" s="67">
        <f>E42</f>
        <v>746.4</v>
      </c>
      <c r="F38" s="40"/>
    </row>
    <row r="39" spans="1:6" s="39" customFormat="1" ht="2.25" customHeight="1" hidden="1">
      <c r="A39" s="58">
        <v>801</v>
      </c>
      <c r="B39" s="37" t="s">
        <v>124</v>
      </c>
      <c r="C39" s="38" t="s">
        <v>118</v>
      </c>
      <c r="D39" s="68">
        <v>0</v>
      </c>
      <c r="E39" s="68">
        <f>E40</f>
        <v>0</v>
      </c>
      <c r="F39" s="40"/>
    </row>
    <row r="40" spans="1:6" s="39" customFormat="1" ht="56.25" hidden="1">
      <c r="A40" s="58">
        <v>801</v>
      </c>
      <c r="B40" s="37" t="s">
        <v>123</v>
      </c>
      <c r="C40" s="38" t="s">
        <v>119</v>
      </c>
      <c r="D40" s="68">
        <v>0</v>
      </c>
      <c r="E40" s="68">
        <v>0</v>
      </c>
      <c r="F40" s="40"/>
    </row>
    <row r="41" spans="1:5" s="20" customFormat="1" ht="18.75" hidden="1">
      <c r="A41" s="58">
        <v>801</v>
      </c>
      <c r="B41" s="37" t="s">
        <v>25</v>
      </c>
      <c r="C41" s="38" t="s">
        <v>24</v>
      </c>
      <c r="D41" s="68">
        <v>0</v>
      </c>
      <c r="E41" s="68"/>
    </row>
    <row r="42" spans="1:12" s="20" customFormat="1" ht="112.5">
      <c r="A42" s="58">
        <v>801</v>
      </c>
      <c r="B42" s="37" t="s">
        <v>214</v>
      </c>
      <c r="C42" s="38" t="s">
        <v>208</v>
      </c>
      <c r="D42" s="68">
        <f>D43</f>
        <v>531.7</v>
      </c>
      <c r="E42" s="68">
        <f>SUM(E43)</f>
        <v>746.4</v>
      </c>
      <c r="H42" s="20" t="s">
        <v>215</v>
      </c>
      <c r="L42" s="20">
        <v>3</v>
      </c>
    </row>
    <row r="43" spans="1:5" s="20" customFormat="1" ht="107.25" customHeight="1">
      <c r="A43" s="58">
        <v>801</v>
      </c>
      <c r="B43" s="37" t="s">
        <v>207</v>
      </c>
      <c r="C43" s="38" t="s">
        <v>208</v>
      </c>
      <c r="D43" s="68">
        <v>531.7</v>
      </c>
      <c r="E43" s="68">
        <v>746.4</v>
      </c>
    </row>
    <row r="44" spans="1:5" s="20" customFormat="1" ht="18.75">
      <c r="A44" s="58"/>
      <c r="B44" s="35"/>
      <c r="C44" s="36" t="s">
        <v>23</v>
      </c>
      <c r="D44" s="68">
        <f>D6+D24</f>
        <v>1384.6100000000001</v>
      </c>
      <c r="E44" s="67">
        <f>E6+E24</f>
        <v>4229.16</v>
      </c>
    </row>
    <row r="45" spans="1:5" s="21" customFormat="1" ht="18">
      <c r="A45" s="34"/>
      <c r="B45" s="33"/>
      <c r="C45" s="33"/>
      <c r="D45" s="33"/>
      <c r="E45" s="32"/>
    </row>
    <row r="46" spans="1:5" ht="12.75" customHeight="1">
      <c r="A46" s="27"/>
      <c r="B46" s="31"/>
      <c r="C46" s="30"/>
      <c r="D46" s="30"/>
      <c r="E46" s="29"/>
    </row>
    <row r="47" spans="1:5" ht="12.75" customHeight="1">
      <c r="A47" s="27"/>
      <c r="B47" s="30"/>
      <c r="C47" s="30"/>
      <c r="D47" s="30"/>
      <c r="E47" s="29"/>
    </row>
    <row r="48" spans="1:5" ht="12.75" customHeight="1">
      <c r="A48" s="27"/>
      <c r="B48" s="31"/>
      <c r="C48" s="30"/>
      <c r="D48" s="30"/>
      <c r="E48" s="29"/>
    </row>
    <row r="49" spans="1:5" ht="12.75">
      <c r="A49" s="27"/>
      <c r="B49" s="30"/>
      <c r="C49" s="30"/>
      <c r="D49" s="30"/>
      <c r="E49" s="29"/>
    </row>
    <row r="50" spans="1:5" ht="26.25" customHeight="1">
      <c r="A50" s="27"/>
      <c r="B50" s="28"/>
      <c r="C50" s="28"/>
      <c r="D50" s="28"/>
      <c r="E50" s="28"/>
    </row>
    <row r="51" ht="12.75">
      <c r="A51" s="27"/>
    </row>
  </sheetData>
  <sheetProtection/>
  <mergeCells count="2">
    <mergeCell ref="A2:E2"/>
    <mergeCell ref="C1:E1"/>
  </mergeCells>
  <printOptions/>
  <pageMargins left="0.6299212598425197" right="0.48" top="0.5118110236220472" bottom="0.4330708661417323" header="0.5118110236220472" footer="0.4330708661417323"/>
  <pageSetup fitToWidth="0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6.421875" style="22" customWidth="1"/>
    <col min="2" max="2" width="46.57421875" style="22" customWidth="1"/>
    <col min="3" max="3" width="13.57421875" style="22" customWidth="1"/>
    <col min="4" max="4" width="40.57421875" style="22" customWidth="1"/>
    <col min="5" max="16384" width="9.140625" style="22" customWidth="1"/>
  </cols>
  <sheetData>
    <row r="1" spans="1:11" ht="112.5" customHeight="1">
      <c r="A1" s="17"/>
      <c r="B1" s="17"/>
      <c r="C1" s="17"/>
      <c r="D1" s="83" t="s">
        <v>268</v>
      </c>
      <c r="E1" s="24"/>
      <c r="F1" s="24"/>
      <c r="G1" s="24"/>
      <c r="H1" s="24"/>
      <c r="I1" s="24"/>
      <c r="J1" s="24"/>
      <c r="K1" s="24"/>
    </row>
    <row r="2" spans="1:4" ht="72.75" customHeight="1">
      <c r="A2" s="240" t="s">
        <v>258</v>
      </c>
      <c r="B2" s="240"/>
      <c r="C2" s="240"/>
      <c r="D2" s="240"/>
    </row>
    <row r="3" spans="1:4" ht="21.75" customHeight="1">
      <c r="A3" s="97"/>
      <c r="B3" s="97"/>
      <c r="C3" s="97"/>
      <c r="D3" s="137" t="s">
        <v>22</v>
      </c>
    </row>
    <row r="4" spans="1:4" s="23" customFormat="1" ht="41.25" customHeight="1">
      <c r="A4" s="132" t="s">
        <v>104</v>
      </c>
      <c r="B4" s="132" t="s">
        <v>103</v>
      </c>
      <c r="C4" s="132" t="s">
        <v>131</v>
      </c>
      <c r="D4" s="132" t="s">
        <v>252</v>
      </c>
    </row>
    <row r="5" spans="1:4" ht="75">
      <c r="A5" s="129" t="s">
        <v>8</v>
      </c>
      <c r="B5" s="130" t="s">
        <v>174</v>
      </c>
      <c r="C5" s="130">
        <v>58.66</v>
      </c>
      <c r="D5" s="220">
        <v>1334.45</v>
      </c>
    </row>
    <row r="6" spans="1:4" ht="75">
      <c r="A6" s="164" t="s">
        <v>11</v>
      </c>
      <c r="B6" s="130" t="s">
        <v>175</v>
      </c>
      <c r="C6" s="130">
        <v>1436.8</v>
      </c>
      <c r="D6" s="138">
        <v>2538.21</v>
      </c>
    </row>
    <row r="7" spans="1:4" ht="18.75">
      <c r="A7" s="179" t="s">
        <v>19</v>
      </c>
      <c r="B7" s="131" t="s">
        <v>105</v>
      </c>
      <c r="C7" s="227" t="s">
        <v>284</v>
      </c>
      <c r="D7" s="138">
        <v>526.76</v>
      </c>
    </row>
    <row r="8" spans="1:4" ht="24.75" customHeight="1">
      <c r="A8" s="163"/>
      <c r="B8" s="171" t="s">
        <v>176</v>
      </c>
      <c r="C8" s="171">
        <f>C5+C6+C7</f>
        <v>1544.42</v>
      </c>
      <c r="D8" s="172">
        <f>D5+D6+D7</f>
        <v>4399.42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73"/>
  <sheetViews>
    <sheetView view="pageBreakPreview" zoomScaleNormal="90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79.57421875" style="50" customWidth="1"/>
    <col min="2" max="2" width="11.57421875" style="19" customWidth="1"/>
    <col min="3" max="3" width="11.00390625" style="19" customWidth="1"/>
    <col min="4" max="4" width="12.8515625" style="18" customWidth="1"/>
    <col min="5" max="16384" width="9.140625" style="22" customWidth="1"/>
  </cols>
  <sheetData>
    <row r="1" spans="2:4" ht="128.25" customHeight="1">
      <c r="B1" s="242" t="s">
        <v>269</v>
      </c>
      <c r="C1" s="242"/>
      <c r="D1" s="242"/>
    </row>
    <row r="2" spans="1:6" ht="79.5" customHeight="1">
      <c r="A2" s="241" t="s">
        <v>259</v>
      </c>
      <c r="B2" s="241"/>
      <c r="C2" s="241"/>
      <c r="D2" s="241"/>
      <c r="E2" s="61"/>
      <c r="F2" s="60"/>
    </row>
    <row r="3" spans="1:6" s="59" customFormat="1" ht="31.5">
      <c r="A3" s="61"/>
      <c r="B3" s="63"/>
      <c r="C3" s="63"/>
      <c r="D3" s="62" t="s">
        <v>22</v>
      </c>
      <c r="E3" s="61"/>
      <c r="F3" s="60"/>
    </row>
    <row r="4" spans="1:4" s="57" customFormat="1" ht="72" customHeight="1">
      <c r="A4" s="37" t="s">
        <v>66</v>
      </c>
      <c r="B4" s="37" t="s">
        <v>65</v>
      </c>
      <c r="C4" s="37" t="s">
        <v>131</v>
      </c>
      <c r="D4" s="37" t="s">
        <v>252</v>
      </c>
    </row>
    <row r="5" spans="1:4" s="57" customFormat="1" ht="18.75">
      <c r="A5" s="37">
        <v>1</v>
      </c>
      <c r="B5" s="58">
        <v>2</v>
      </c>
      <c r="C5" s="58">
        <v>3</v>
      </c>
      <c r="D5" s="37">
        <v>4</v>
      </c>
    </row>
    <row r="6" spans="1:4" s="71" customFormat="1" ht="18.75">
      <c r="A6" s="69" t="s">
        <v>6</v>
      </c>
      <c r="B6" s="70" t="s">
        <v>64</v>
      </c>
      <c r="C6" s="148">
        <f>C7+C8+C10+C11</f>
        <v>348.81</v>
      </c>
      <c r="D6" s="82">
        <f>SUM(D7:D11)</f>
        <v>2353.59</v>
      </c>
    </row>
    <row r="7" spans="1:4" s="21" customFormat="1" ht="37.5">
      <c r="A7" s="56" t="s">
        <v>63</v>
      </c>
      <c r="B7" s="55" t="s">
        <v>62</v>
      </c>
      <c r="C7" s="147">
        <f>5!G7</f>
        <v>39.66</v>
      </c>
      <c r="D7" s="95">
        <v>413.16</v>
      </c>
    </row>
    <row r="8" spans="1:4" s="21" customFormat="1" ht="55.5" customHeight="1">
      <c r="A8" s="56" t="s">
        <v>61</v>
      </c>
      <c r="B8" s="55" t="s">
        <v>60</v>
      </c>
      <c r="C8" s="147">
        <v>58.66</v>
      </c>
      <c r="D8" s="95">
        <v>1334.45</v>
      </c>
    </row>
    <row r="9" spans="1:4" s="21" customFormat="1" ht="18.75" hidden="1">
      <c r="A9" s="56" t="s">
        <v>129</v>
      </c>
      <c r="B9" s="55" t="s">
        <v>130</v>
      </c>
      <c r="C9" s="55" t="s">
        <v>134</v>
      </c>
      <c r="D9" s="95">
        <f>5!H42</f>
        <v>0</v>
      </c>
    </row>
    <row r="10" spans="1:4" s="21" customFormat="1" ht="18.75">
      <c r="A10" s="74" t="s">
        <v>16</v>
      </c>
      <c r="B10" s="55" t="s">
        <v>70</v>
      </c>
      <c r="C10" s="147">
        <f>5!G27</f>
        <v>-10</v>
      </c>
      <c r="D10" s="95">
        <f>5!H27</f>
        <v>0</v>
      </c>
    </row>
    <row r="11" spans="1:4" s="21" customFormat="1" ht="18.75">
      <c r="A11" s="142" t="s">
        <v>121</v>
      </c>
      <c r="B11" s="55" t="s">
        <v>122</v>
      </c>
      <c r="C11" s="147">
        <v>260.49</v>
      </c>
      <c r="D11" s="95">
        <v>605.98</v>
      </c>
    </row>
    <row r="12" spans="1:4" s="21" customFormat="1" ht="18.75">
      <c r="A12" s="92" t="s">
        <v>21</v>
      </c>
      <c r="B12" s="70" t="s">
        <v>59</v>
      </c>
      <c r="C12" s="82">
        <f>C13</f>
        <v>9.3</v>
      </c>
      <c r="D12" s="82">
        <f>D13</f>
        <v>113.6</v>
      </c>
    </row>
    <row r="13" spans="1:4" s="21" customFormat="1" ht="18.75">
      <c r="A13" s="90" t="s">
        <v>58</v>
      </c>
      <c r="B13" s="55" t="s">
        <v>57</v>
      </c>
      <c r="C13" s="147">
        <v>9.3</v>
      </c>
      <c r="D13" s="95">
        <v>113.6</v>
      </c>
    </row>
    <row r="14" spans="1:4" s="21" customFormat="1" ht="18.75">
      <c r="A14" s="174" t="s">
        <v>172</v>
      </c>
      <c r="B14" s="70" t="s">
        <v>180</v>
      </c>
      <c r="C14" s="148">
        <f>C15</f>
        <v>419</v>
      </c>
      <c r="D14" s="82">
        <f>D15</f>
        <v>633.7</v>
      </c>
    </row>
    <row r="15" spans="1:4" s="21" customFormat="1" ht="18.75">
      <c r="A15" s="173" t="s">
        <v>178</v>
      </c>
      <c r="B15" s="55" t="s">
        <v>179</v>
      </c>
      <c r="C15" s="147">
        <f>5!G61</f>
        <v>419</v>
      </c>
      <c r="D15" s="95">
        <v>633.7</v>
      </c>
    </row>
    <row r="16" spans="1:4" s="21" customFormat="1" ht="18.75">
      <c r="A16" s="93" t="s">
        <v>77</v>
      </c>
      <c r="B16" s="70" t="s">
        <v>78</v>
      </c>
      <c r="C16" s="148">
        <f>C17+C18</f>
        <v>333.3</v>
      </c>
      <c r="D16" s="82">
        <f>SUM(D17+D18)</f>
        <v>333.3</v>
      </c>
    </row>
    <row r="17" spans="1:4" s="71" customFormat="1" ht="18.75">
      <c r="A17" s="91" t="s">
        <v>79</v>
      </c>
      <c r="B17" s="55" t="s">
        <v>80</v>
      </c>
      <c r="C17" s="147">
        <v>0</v>
      </c>
      <c r="D17" s="95">
        <v>0</v>
      </c>
    </row>
    <row r="18" spans="1:4" s="71" customFormat="1" ht="18.75">
      <c r="A18" s="91" t="s">
        <v>84</v>
      </c>
      <c r="B18" s="55" t="s">
        <v>83</v>
      </c>
      <c r="C18" s="147">
        <v>333.3</v>
      </c>
      <c r="D18" s="95">
        <v>333.3</v>
      </c>
    </row>
    <row r="19" spans="1:4" s="71" customFormat="1" ht="20.25">
      <c r="A19" s="79" t="s">
        <v>198</v>
      </c>
      <c r="B19" s="70" t="s">
        <v>199</v>
      </c>
      <c r="C19" s="148">
        <f>C20</f>
        <v>434.01</v>
      </c>
      <c r="D19" s="82">
        <f>D20</f>
        <v>965.23</v>
      </c>
    </row>
    <row r="20" spans="1:4" s="71" customFormat="1" ht="20.25">
      <c r="A20" s="207" t="s">
        <v>192</v>
      </c>
      <c r="B20" s="55" t="s">
        <v>197</v>
      </c>
      <c r="C20" s="147">
        <v>434.01</v>
      </c>
      <c r="D20" s="95">
        <v>965.23</v>
      </c>
    </row>
    <row r="21" spans="1:4" s="71" customFormat="1" ht="32.25" customHeight="1">
      <c r="A21" s="72" t="s">
        <v>20</v>
      </c>
      <c r="B21" s="73"/>
      <c r="C21" s="149">
        <f>C6+C12+C16+C19+C14</f>
        <v>1544.42</v>
      </c>
      <c r="D21" s="208">
        <f>D6+D12+D14+D16+D19</f>
        <v>4399.42</v>
      </c>
    </row>
    <row r="22" spans="1:4" s="21" customFormat="1" ht="18.75">
      <c r="A22" s="54"/>
      <c r="B22" s="53"/>
      <c r="C22" s="53"/>
      <c r="D22" s="85"/>
    </row>
    <row r="23" spans="1:4" s="21" customFormat="1" ht="18.75">
      <c r="A23" s="54"/>
      <c r="B23" s="53"/>
      <c r="C23" s="53"/>
      <c r="D23" s="52"/>
    </row>
    <row r="24" spans="1:4" s="21" customFormat="1" ht="18.75">
      <c r="A24" s="54"/>
      <c r="B24" s="53"/>
      <c r="C24" s="53"/>
      <c r="D24" s="20"/>
    </row>
    <row r="25" spans="1:4" s="21" customFormat="1" ht="18.75">
      <c r="A25" s="54"/>
      <c r="B25" s="53"/>
      <c r="C25" s="53"/>
      <c r="D25" s="20"/>
    </row>
    <row r="26" spans="1:4" s="21" customFormat="1" ht="18.75">
      <c r="A26" s="54"/>
      <c r="B26" s="53"/>
      <c r="C26" s="53"/>
      <c r="D26" s="20"/>
    </row>
    <row r="27" spans="1:4" s="21" customFormat="1" ht="18.75">
      <c r="A27" s="54"/>
      <c r="B27" s="53"/>
      <c r="C27" s="53"/>
      <c r="D27" s="20"/>
    </row>
    <row r="28" spans="1:4" s="21" customFormat="1" ht="18.75">
      <c r="A28" s="54"/>
      <c r="B28" s="53"/>
      <c r="C28" s="53"/>
      <c r="D28" s="20"/>
    </row>
    <row r="29" spans="1:4" s="21" customFormat="1" ht="18.75">
      <c r="A29" s="54"/>
      <c r="B29" s="53"/>
      <c r="C29" s="53"/>
      <c r="D29" s="20"/>
    </row>
    <row r="30" spans="1:4" s="21" customFormat="1" ht="18.75">
      <c r="A30" s="54"/>
      <c r="B30" s="53"/>
      <c r="C30" s="53"/>
      <c r="D30" s="20"/>
    </row>
    <row r="31" spans="1:4" s="21" customFormat="1" ht="18.75">
      <c r="A31" s="54"/>
      <c r="B31" s="53"/>
      <c r="C31" s="53"/>
      <c r="D31" s="20"/>
    </row>
    <row r="32" spans="1:4" s="21" customFormat="1" ht="18.75">
      <c r="A32" s="54"/>
      <c r="B32" s="53"/>
      <c r="C32" s="53"/>
      <c r="D32" s="20"/>
    </row>
    <row r="33" spans="1:4" s="21" customFormat="1" ht="18.75">
      <c r="A33" s="54"/>
      <c r="B33" s="53"/>
      <c r="C33" s="53"/>
      <c r="D33" s="20"/>
    </row>
    <row r="34" spans="1:4" s="21" customFormat="1" ht="18.75">
      <c r="A34" s="54"/>
      <c r="B34" s="53"/>
      <c r="C34" s="53"/>
      <c r="D34" s="20"/>
    </row>
    <row r="35" spans="1:4" s="21" customFormat="1" ht="18.75">
      <c r="A35" s="54"/>
      <c r="B35" s="53"/>
      <c r="C35" s="53"/>
      <c r="D35" s="20"/>
    </row>
    <row r="36" spans="1:4" s="21" customFormat="1" ht="18.75">
      <c r="A36" s="54"/>
      <c r="B36" s="53"/>
      <c r="C36" s="53"/>
      <c r="D36" s="20"/>
    </row>
    <row r="37" spans="1:4" s="21" customFormat="1" ht="18.75">
      <c r="A37" s="54"/>
      <c r="B37" s="53"/>
      <c r="C37" s="53"/>
      <c r="D37" s="20"/>
    </row>
    <row r="38" spans="1:4" s="21" customFormat="1" ht="18.75">
      <c r="A38" s="54"/>
      <c r="B38" s="53"/>
      <c r="C38" s="53"/>
      <c r="D38" s="20"/>
    </row>
    <row r="39" spans="1:4" s="21" customFormat="1" ht="18.75">
      <c r="A39" s="54"/>
      <c r="B39" s="53"/>
      <c r="C39" s="53"/>
      <c r="D39" s="20"/>
    </row>
    <row r="40" spans="1:4" s="21" customFormat="1" ht="18.75">
      <c r="A40" s="54"/>
      <c r="B40" s="53"/>
      <c r="C40" s="53"/>
      <c r="D40" s="20"/>
    </row>
    <row r="41" spans="1:4" s="21" customFormat="1" ht="18.75">
      <c r="A41" s="54"/>
      <c r="B41" s="53"/>
      <c r="C41" s="53"/>
      <c r="D41" s="20"/>
    </row>
    <row r="42" spans="1:4" s="21" customFormat="1" ht="18.75">
      <c r="A42" s="54"/>
      <c r="B42" s="53"/>
      <c r="C42" s="53"/>
      <c r="D42" s="20"/>
    </row>
    <row r="43" spans="1:4" s="21" customFormat="1" ht="18.75">
      <c r="A43" s="54"/>
      <c r="B43" s="53"/>
      <c r="C43" s="53"/>
      <c r="D43" s="20"/>
    </row>
    <row r="44" spans="1:4" s="21" customFormat="1" ht="18.75">
      <c r="A44" s="54"/>
      <c r="B44" s="53"/>
      <c r="C44" s="53"/>
      <c r="D44" s="20"/>
    </row>
    <row r="45" spans="1:4" s="21" customFormat="1" ht="18.75">
      <c r="A45" s="54"/>
      <c r="B45" s="53"/>
      <c r="C45" s="53"/>
      <c r="D45" s="20"/>
    </row>
    <row r="46" spans="1:4" s="21" customFormat="1" ht="18.75">
      <c r="A46" s="54"/>
      <c r="B46" s="53"/>
      <c r="C46" s="53"/>
      <c r="D46" s="20"/>
    </row>
    <row r="47" spans="1:4" s="21" customFormat="1" ht="18.75">
      <c r="A47" s="54"/>
      <c r="B47" s="53"/>
      <c r="C47" s="53"/>
      <c r="D47" s="20"/>
    </row>
    <row r="48" spans="1:4" s="21" customFormat="1" ht="18.75">
      <c r="A48" s="54"/>
      <c r="B48" s="53"/>
      <c r="C48" s="53"/>
      <c r="D48" s="20"/>
    </row>
    <row r="49" spans="1:4" s="21" customFormat="1" ht="18.75">
      <c r="A49" s="54"/>
      <c r="B49" s="53"/>
      <c r="C49" s="53"/>
      <c r="D49" s="20"/>
    </row>
    <row r="50" spans="1:4" s="21" customFormat="1" ht="18.75">
      <c r="A50" s="54"/>
      <c r="B50" s="53"/>
      <c r="C50" s="53"/>
      <c r="D50" s="20"/>
    </row>
    <row r="51" spans="2:3" ht="12.75">
      <c r="B51" s="51"/>
      <c r="C51" s="51"/>
    </row>
    <row r="52" spans="2:3" ht="12.75">
      <c r="B52" s="51"/>
      <c r="C52" s="51"/>
    </row>
    <row r="53" spans="2:3" ht="12.75">
      <c r="B53" s="51"/>
      <c r="C53" s="51"/>
    </row>
    <row r="54" spans="2:3" ht="12.75">
      <c r="B54" s="51"/>
      <c r="C54" s="51"/>
    </row>
    <row r="55" spans="2:3" ht="12.75">
      <c r="B55" s="51"/>
      <c r="C55" s="51"/>
    </row>
    <row r="56" spans="2:3" ht="12.75">
      <c r="B56" s="51"/>
      <c r="C56" s="51"/>
    </row>
    <row r="57" spans="2:3" ht="12.75">
      <c r="B57" s="51"/>
      <c r="C57" s="51"/>
    </row>
    <row r="58" spans="2:3" ht="12.75">
      <c r="B58" s="51"/>
      <c r="C58" s="51"/>
    </row>
    <row r="59" spans="2:3" ht="12.75">
      <c r="B59" s="51"/>
      <c r="C59" s="51"/>
    </row>
    <row r="60" spans="2:3" ht="12.75">
      <c r="B60" s="51"/>
      <c r="C60" s="51"/>
    </row>
    <row r="61" spans="2:3" ht="12.75">
      <c r="B61" s="51"/>
      <c r="C61" s="51"/>
    </row>
    <row r="62" spans="2:3" ht="12.75">
      <c r="B62" s="51"/>
      <c r="C62" s="51"/>
    </row>
    <row r="63" spans="2:3" ht="12.75">
      <c r="B63" s="51"/>
      <c r="C63" s="51"/>
    </row>
    <row r="64" spans="2:3" ht="12.75">
      <c r="B64" s="51"/>
      <c r="C64" s="51"/>
    </row>
    <row r="65" spans="2:3" ht="12.75">
      <c r="B65" s="51"/>
      <c r="C65" s="51"/>
    </row>
    <row r="66" spans="1:4" ht="12.75">
      <c r="A66" s="22"/>
      <c r="B66" s="51"/>
      <c r="C66" s="51"/>
      <c r="D66" s="22"/>
    </row>
    <row r="67" spans="1:4" ht="12.75">
      <c r="A67" s="22"/>
      <c r="B67" s="51"/>
      <c r="C67" s="51"/>
      <c r="D67" s="22"/>
    </row>
    <row r="68" spans="1:4" ht="12.75">
      <c r="A68" s="22"/>
      <c r="B68" s="51"/>
      <c r="C68" s="51"/>
      <c r="D68" s="22"/>
    </row>
    <row r="69" spans="1:4" ht="12.75">
      <c r="A69" s="22"/>
      <c r="B69" s="51"/>
      <c r="C69" s="51"/>
      <c r="D69" s="22"/>
    </row>
    <row r="70" spans="1:4" ht="12.75">
      <c r="A70" s="22"/>
      <c r="B70" s="51"/>
      <c r="C70" s="51"/>
      <c r="D70" s="22"/>
    </row>
    <row r="71" spans="1:4" ht="12.75">
      <c r="A71" s="22"/>
      <c r="B71" s="51"/>
      <c r="C71" s="51"/>
      <c r="D71" s="22"/>
    </row>
    <row r="72" spans="1:4" ht="12.75">
      <c r="A72" s="22"/>
      <c r="B72" s="51"/>
      <c r="C72" s="51"/>
      <c r="D72" s="22"/>
    </row>
    <row r="73" spans="1:4" ht="12.75">
      <c r="A73" s="22"/>
      <c r="B73" s="51"/>
      <c r="C73" s="51"/>
      <c r="D73" s="22"/>
    </row>
  </sheetData>
  <sheetProtection/>
  <mergeCells count="2">
    <mergeCell ref="A2:D2"/>
    <mergeCell ref="B1:D1"/>
  </mergeCells>
  <printOptions/>
  <pageMargins left="0.7480314960629921" right="0.68" top="0.2755905511811024" bottom="0.1968503937007874" header="0.2755905511811024" footer="0.2755905511811024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84"/>
  <sheetViews>
    <sheetView view="pageBreakPreview" zoomScale="70" zoomScaleNormal="80" zoomScaleSheetLayoutView="70" zoomScalePageLayoutView="0" workbookViewId="0" topLeftCell="A1">
      <selection activeCell="K13" sqref="K13"/>
    </sheetView>
  </sheetViews>
  <sheetFormatPr defaultColWidth="9.140625" defaultRowHeight="15"/>
  <cols>
    <col min="1" max="1" width="117.421875" style="11" customWidth="1"/>
    <col min="2" max="2" width="10.28125" style="11" customWidth="1"/>
    <col min="3" max="3" width="9.28125" style="11" customWidth="1"/>
    <col min="4" max="4" width="6.28125" style="11" customWidth="1"/>
    <col min="5" max="5" width="23.57421875" style="11" customWidth="1"/>
    <col min="6" max="6" width="7.8515625" style="11" customWidth="1"/>
    <col min="7" max="7" width="14.7109375" style="11" customWidth="1"/>
    <col min="8" max="8" width="18.00390625" style="0" customWidth="1"/>
  </cols>
  <sheetData>
    <row r="1" spans="1:8" ht="101.25" customHeight="1">
      <c r="A1" s="1"/>
      <c r="B1" s="84"/>
      <c r="C1" s="246" t="s">
        <v>270</v>
      </c>
      <c r="D1" s="246"/>
      <c r="E1" s="246"/>
      <c r="F1" s="246"/>
      <c r="G1" s="246"/>
      <c r="H1" s="246"/>
    </row>
    <row r="2" spans="1:8" ht="43.5" customHeight="1">
      <c r="A2" s="245" t="s">
        <v>260</v>
      </c>
      <c r="B2" s="245"/>
      <c r="C2" s="245"/>
      <c r="D2" s="245"/>
      <c r="E2" s="245"/>
      <c r="F2" s="245"/>
      <c r="G2" s="245"/>
      <c r="H2" s="245"/>
    </row>
    <row r="3" spans="1:8" ht="19.5" customHeight="1">
      <c r="A3" s="180"/>
      <c r="B3" s="243"/>
      <c r="C3" s="243"/>
      <c r="D3" s="243"/>
      <c r="E3" s="243"/>
      <c r="F3" s="243"/>
      <c r="G3" s="180"/>
      <c r="H3" s="181" t="s">
        <v>22</v>
      </c>
    </row>
    <row r="4" spans="1:8" s="77" customFormat="1" ht="45" customHeight="1">
      <c r="A4" s="96" t="s">
        <v>0</v>
      </c>
      <c r="B4" s="96" t="s">
        <v>1</v>
      </c>
      <c r="C4" s="96" t="s">
        <v>2</v>
      </c>
      <c r="D4" s="96" t="s">
        <v>3</v>
      </c>
      <c r="E4" s="96" t="s">
        <v>4</v>
      </c>
      <c r="F4" s="96" t="s">
        <v>5</v>
      </c>
      <c r="G4" s="96" t="s">
        <v>128</v>
      </c>
      <c r="H4" s="157" t="s">
        <v>261</v>
      </c>
    </row>
    <row r="5" spans="1:8" s="80" customFormat="1" ht="20.25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182">
        <v>8</v>
      </c>
    </row>
    <row r="6" spans="1:8" s="78" customFormat="1" ht="20.25">
      <c r="A6" s="191" t="s">
        <v>6</v>
      </c>
      <c r="B6" s="75" t="s">
        <v>7</v>
      </c>
      <c r="C6" s="201" t="s">
        <v>8</v>
      </c>
      <c r="D6" s="201" t="s">
        <v>9</v>
      </c>
      <c r="E6" s="75"/>
      <c r="F6" s="75"/>
      <c r="G6" s="145">
        <f>G7+G11+G27+G35</f>
        <v>348.80999999999995</v>
      </c>
      <c r="H6" s="152">
        <f>H7+H11+H27+H35</f>
        <v>2353.59</v>
      </c>
    </row>
    <row r="7" spans="1:8" s="78" customFormat="1" ht="40.5">
      <c r="A7" s="192" t="s">
        <v>10</v>
      </c>
      <c r="B7" s="75" t="s">
        <v>7</v>
      </c>
      <c r="C7" s="202" t="s">
        <v>8</v>
      </c>
      <c r="D7" s="202" t="s">
        <v>11</v>
      </c>
      <c r="E7" s="183"/>
      <c r="F7" s="165"/>
      <c r="G7" s="145">
        <f aca="true" t="shared" si="0" ref="G7:H9">G8</f>
        <v>39.66</v>
      </c>
      <c r="H7" s="166">
        <f t="shared" si="0"/>
        <v>413.16</v>
      </c>
    </row>
    <row r="8" spans="1:8" s="78" customFormat="1" ht="26.25" customHeight="1">
      <c r="A8" s="193" t="s">
        <v>113</v>
      </c>
      <c r="B8" s="75" t="s">
        <v>7</v>
      </c>
      <c r="C8" s="202" t="s">
        <v>8</v>
      </c>
      <c r="D8" s="202" t="s">
        <v>11</v>
      </c>
      <c r="E8" s="183" t="s">
        <v>106</v>
      </c>
      <c r="F8" s="165"/>
      <c r="G8" s="145">
        <f t="shared" si="0"/>
        <v>39.66</v>
      </c>
      <c r="H8" s="166">
        <f t="shared" si="0"/>
        <v>413.16</v>
      </c>
    </row>
    <row r="9" spans="1:8" s="78" customFormat="1" ht="20.25">
      <c r="A9" s="192" t="s">
        <v>114</v>
      </c>
      <c r="B9" s="75" t="s">
        <v>7</v>
      </c>
      <c r="C9" s="202" t="s">
        <v>8</v>
      </c>
      <c r="D9" s="202" t="s">
        <v>11</v>
      </c>
      <c r="E9" s="183" t="s">
        <v>238</v>
      </c>
      <c r="F9" s="165"/>
      <c r="G9" s="145">
        <f t="shared" si="0"/>
        <v>39.66</v>
      </c>
      <c r="H9" s="166">
        <f t="shared" si="0"/>
        <v>413.16</v>
      </c>
    </row>
    <row r="10" spans="1:8" s="78" customFormat="1" ht="64.5" customHeight="1">
      <c r="A10" s="194" t="s">
        <v>71</v>
      </c>
      <c r="B10" s="169" t="s">
        <v>7</v>
      </c>
      <c r="C10" s="203" t="s">
        <v>8</v>
      </c>
      <c r="D10" s="203" t="s">
        <v>11</v>
      </c>
      <c r="E10" s="187" t="s">
        <v>238</v>
      </c>
      <c r="F10" s="203" t="s">
        <v>72</v>
      </c>
      <c r="G10" s="145">
        <v>39.66</v>
      </c>
      <c r="H10" s="86">
        <v>413.16</v>
      </c>
    </row>
    <row r="11" spans="1:8" s="78" customFormat="1" ht="67.5" customHeight="1">
      <c r="A11" s="195" t="s">
        <v>12</v>
      </c>
      <c r="B11" s="75" t="s">
        <v>7</v>
      </c>
      <c r="C11" s="202" t="s">
        <v>8</v>
      </c>
      <c r="D11" s="202" t="s">
        <v>13</v>
      </c>
      <c r="E11" s="187"/>
      <c r="F11" s="202"/>
      <c r="G11" s="145">
        <f>G12+G19</f>
        <v>58.66000000000001</v>
      </c>
      <c r="H11" s="141">
        <f>H12+H19</f>
        <v>1334.45</v>
      </c>
    </row>
    <row r="12" spans="1:8" s="78" customFormat="1" ht="64.5" customHeight="1">
      <c r="A12" s="193" t="s">
        <v>184</v>
      </c>
      <c r="B12" s="169" t="s">
        <v>7</v>
      </c>
      <c r="C12" s="204" t="s">
        <v>8</v>
      </c>
      <c r="D12" s="204" t="s">
        <v>13</v>
      </c>
      <c r="E12" s="183" t="s">
        <v>111</v>
      </c>
      <c r="F12" s="204"/>
      <c r="G12" s="145">
        <f>G13</f>
        <v>64.93</v>
      </c>
      <c r="H12" s="141">
        <f>H13</f>
        <v>1219.79</v>
      </c>
    </row>
    <row r="13" spans="1:8" s="78" customFormat="1" ht="60.75">
      <c r="A13" s="193" t="s">
        <v>136</v>
      </c>
      <c r="B13" s="75" t="s">
        <v>7</v>
      </c>
      <c r="C13" s="204" t="s">
        <v>8</v>
      </c>
      <c r="D13" s="204" t="s">
        <v>13</v>
      </c>
      <c r="E13" s="183" t="s">
        <v>137</v>
      </c>
      <c r="F13" s="204"/>
      <c r="G13" s="145">
        <f>G14+G21+G39</f>
        <v>64.93</v>
      </c>
      <c r="H13" s="152">
        <f>H14</f>
        <v>1219.79</v>
      </c>
    </row>
    <row r="14" spans="1:8" s="78" customFormat="1" ht="35.25" customHeight="1">
      <c r="A14" s="196" t="s">
        <v>135</v>
      </c>
      <c r="B14" s="16" t="s">
        <v>7</v>
      </c>
      <c r="C14" s="205" t="s">
        <v>8</v>
      </c>
      <c r="D14" s="205" t="s">
        <v>13</v>
      </c>
      <c r="E14" s="187" t="s">
        <v>138</v>
      </c>
      <c r="F14" s="205"/>
      <c r="G14" s="145">
        <f>G15</f>
        <v>72.43</v>
      </c>
      <c r="H14" s="152">
        <f>H15</f>
        <v>1219.79</v>
      </c>
    </row>
    <row r="15" spans="1:8" s="78" customFormat="1" ht="38.25" customHeight="1">
      <c r="A15" s="196" t="s">
        <v>185</v>
      </c>
      <c r="B15" s="75" t="s">
        <v>7</v>
      </c>
      <c r="C15" s="205" t="s">
        <v>8</v>
      </c>
      <c r="D15" s="205" t="s">
        <v>13</v>
      </c>
      <c r="E15" s="9" t="s">
        <v>144</v>
      </c>
      <c r="F15" s="205"/>
      <c r="G15" s="166">
        <f>G16+G17+G18</f>
        <v>72.43</v>
      </c>
      <c r="H15" s="166">
        <f>H16+H17+H18</f>
        <v>1219.79</v>
      </c>
    </row>
    <row r="16" spans="1:8" s="78" customFormat="1" ht="60.75">
      <c r="A16" s="196" t="s">
        <v>71</v>
      </c>
      <c r="B16" s="169" t="s">
        <v>7</v>
      </c>
      <c r="C16" s="205" t="s">
        <v>8</v>
      </c>
      <c r="D16" s="205" t="s">
        <v>13</v>
      </c>
      <c r="E16" s="9" t="s">
        <v>144</v>
      </c>
      <c r="F16" s="205" t="s">
        <v>72</v>
      </c>
      <c r="G16" s="146">
        <v>26.02</v>
      </c>
      <c r="H16" s="167">
        <v>1087.33</v>
      </c>
    </row>
    <row r="17" spans="1:8" s="78" customFormat="1" ht="29.25" customHeight="1">
      <c r="A17" s="196" t="s">
        <v>74</v>
      </c>
      <c r="B17" s="9" t="s">
        <v>7</v>
      </c>
      <c r="C17" s="205" t="s">
        <v>8</v>
      </c>
      <c r="D17" s="205" t="s">
        <v>13</v>
      </c>
      <c r="E17" s="9" t="s">
        <v>144</v>
      </c>
      <c r="F17" s="205" t="s">
        <v>73</v>
      </c>
      <c r="G17" s="146">
        <v>2.83</v>
      </c>
      <c r="H17" s="167">
        <v>78.88</v>
      </c>
    </row>
    <row r="18" spans="1:8" s="78" customFormat="1" ht="29.25" customHeight="1">
      <c r="A18" s="196" t="s">
        <v>75</v>
      </c>
      <c r="B18" s="9" t="s">
        <v>7</v>
      </c>
      <c r="C18" s="205" t="s">
        <v>8</v>
      </c>
      <c r="D18" s="205" t="s">
        <v>13</v>
      </c>
      <c r="E18" s="9" t="s">
        <v>144</v>
      </c>
      <c r="F18" s="205" t="s">
        <v>76</v>
      </c>
      <c r="G18" s="146">
        <v>43.58</v>
      </c>
      <c r="H18" s="167">
        <v>53.58</v>
      </c>
    </row>
    <row r="19" spans="1:8" s="161" customFormat="1" ht="69.75" customHeight="1">
      <c r="A19" s="193" t="s">
        <v>186</v>
      </c>
      <c r="B19" s="187" t="s">
        <v>7</v>
      </c>
      <c r="C19" s="204" t="s">
        <v>8</v>
      </c>
      <c r="D19" s="204" t="s">
        <v>13</v>
      </c>
      <c r="E19" s="16" t="s">
        <v>141</v>
      </c>
      <c r="F19" s="204"/>
      <c r="G19" s="184">
        <f>G20</f>
        <v>-6.27</v>
      </c>
      <c r="H19" s="185">
        <f>H20</f>
        <v>114.66000000000001</v>
      </c>
    </row>
    <row r="20" spans="1:8" s="161" customFormat="1" ht="49.5" customHeight="1">
      <c r="A20" s="196" t="s">
        <v>140</v>
      </c>
      <c r="B20" s="187" t="s">
        <v>7</v>
      </c>
      <c r="C20" s="205" t="s">
        <v>8</v>
      </c>
      <c r="D20" s="205" t="s">
        <v>13</v>
      </c>
      <c r="E20" s="9" t="s">
        <v>165</v>
      </c>
      <c r="F20" s="205"/>
      <c r="G20" s="188">
        <f>G21+G23+G25</f>
        <v>-6.27</v>
      </c>
      <c r="H20" s="190">
        <f>H21+H25</f>
        <v>114.66000000000001</v>
      </c>
    </row>
    <row r="21" spans="1:8" s="161" customFormat="1" ht="43.5" customHeight="1">
      <c r="A21" s="196" t="s">
        <v>110</v>
      </c>
      <c r="B21" s="183" t="s">
        <v>7</v>
      </c>
      <c r="C21" s="205" t="s">
        <v>8</v>
      </c>
      <c r="D21" s="205" t="s">
        <v>13</v>
      </c>
      <c r="E21" s="9" t="s">
        <v>164</v>
      </c>
      <c r="F21" s="205"/>
      <c r="G21" s="188">
        <f>G22</f>
        <v>-2.5</v>
      </c>
      <c r="H21" s="190">
        <f>H22+H23</f>
        <v>83.93</v>
      </c>
    </row>
    <row r="22" spans="1:8" s="161" customFormat="1" ht="27.75" customHeight="1">
      <c r="A22" s="196" t="s">
        <v>74</v>
      </c>
      <c r="B22" s="187" t="s">
        <v>7</v>
      </c>
      <c r="C22" s="205" t="s">
        <v>8</v>
      </c>
      <c r="D22" s="205" t="s">
        <v>13</v>
      </c>
      <c r="E22" s="9" t="s">
        <v>164</v>
      </c>
      <c r="F22" s="205" t="s">
        <v>73</v>
      </c>
      <c r="G22" s="188">
        <v>-2.5</v>
      </c>
      <c r="H22" s="190">
        <v>27.5</v>
      </c>
    </row>
    <row r="23" spans="1:8" s="161" customFormat="1" ht="27.75" customHeight="1">
      <c r="A23" s="196" t="s">
        <v>82</v>
      </c>
      <c r="B23" s="187" t="s">
        <v>7</v>
      </c>
      <c r="C23" s="205" t="s">
        <v>8</v>
      </c>
      <c r="D23" s="205" t="s">
        <v>13</v>
      </c>
      <c r="E23" s="9" t="s">
        <v>164</v>
      </c>
      <c r="F23" s="205"/>
      <c r="G23" s="188">
        <f>G24</f>
        <v>0</v>
      </c>
      <c r="H23" s="190">
        <f>H24</f>
        <v>56.43</v>
      </c>
    </row>
    <row r="24" spans="1:8" s="161" customFormat="1" ht="27.75" customHeight="1">
      <c r="A24" s="196" t="s">
        <v>26</v>
      </c>
      <c r="B24" s="187" t="s">
        <v>7</v>
      </c>
      <c r="C24" s="205" t="s">
        <v>8</v>
      </c>
      <c r="D24" s="205" t="s">
        <v>13</v>
      </c>
      <c r="E24" s="9" t="s">
        <v>164</v>
      </c>
      <c r="F24" s="205" t="s">
        <v>81</v>
      </c>
      <c r="G24" s="188">
        <v>0</v>
      </c>
      <c r="H24" s="190">
        <v>56.43</v>
      </c>
    </row>
    <row r="25" spans="1:8" s="161" customFormat="1" ht="27.75" customHeight="1">
      <c r="A25" s="196" t="s">
        <v>110</v>
      </c>
      <c r="B25" s="187" t="s">
        <v>7</v>
      </c>
      <c r="C25" s="205" t="s">
        <v>8</v>
      </c>
      <c r="D25" s="205" t="s">
        <v>13</v>
      </c>
      <c r="E25" s="9" t="s">
        <v>248</v>
      </c>
      <c r="F25" s="205"/>
      <c r="G25" s="188">
        <f>SUM(G26)</f>
        <v>-3.77</v>
      </c>
      <c r="H25" s="190">
        <f>SUM(H26)</f>
        <v>30.73</v>
      </c>
    </row>
    <row r="26" spans="1:8" s="161" customFormat="1" ht="40.5">
      <c r="A26" s="196" t="s">
        <v>74</v>
      </c>
      <c r="B26" s="187" t="s">
        <v>7</v>
      </c>
      <c r="C26" s="205" t="s">
        <v>8</v>
      </c>
      <c r="D26" s="205" t="s">
        <v>13</v>
      </c>
      <c r="E26" s="9" t="s">
        <v>248</v>
      </c>
      <c r="F26" s="205" t="s">
        <v>73</v>
      </c>
      <c r="G26" s="188">
        <v>-3.77</v>
      </c>
      <c r="H26" s="190">
        <v>30.73</v>
      </c>
    </row>
    <row r="27" spans="1:8" s="161" customFormat="1" ht="20.25">
      <c r="A27" s="195" t="s">
        <v>14</v>
      </c>
      <c r="B27" s="9" t="s">
        <v>7</v>
      </c>
      <c r="C27" s="202" t="s">
        <v>8</v>
      </c>
      <c r="D27" s="202" t="s">
        <v>15</v>
      </c>
      <c r="E27" s="183"/>
      <c r="F27" s="202"/>
      <c r="G27" s="145">
        <f>G28</f>
        <v>-10</v>
      </c>
      <c r="H27" s="141">
        <f>H28</f>
        <v>0</v>
      </c>
    </row>
    <row r="28" spans="1:8" s="161" customFormat="1" ht="40.5">
      <c r="A28" s="193" t="s">
        <v>187</v>
      </c>
      <c r="B28" s="9" t="s">
        <v>7</v>
      </c>
      <c r="C28" s="204" t="s">
        <v>8</v>
      </c>
      <c r="D28" s="204" t="s">
        <v>15</v>
      </c>
      <c r="E28" s="16" t="s">
        <v>150</v>
      </c>
      <c r="F28" s="204"/>
      <c r="G28" s="145">
        <f>G29+G32</f>
        <v>-10</v>
      </c>
      <c r="H28" s="145">
        <f>H29+H32</f>
        <v>0</v>
      </c>
    </row>
    <row r="29" spans="1:8" s="78" customFormat="1" ht="26.25" customHeight="1">
      <c r="A29" s="193" t="s">
        <v>169</v>
      </c>
      <c r="B29" s="16" t="s">
        <v>7</v>
      </c>
      <c r="C29" s="204" t="s">
        <v>8</v>
      </c>
      <c r="D29" s="204" t="s">
        <v>15</v>
      </c>
      <c r="E29" s="16" t="s">
        <v>239</v>
      </c>
      <c r="F29" s="204"/>
      <c r="G29" s="145">
        <f>G30</f>
        <v>-5</v>
      </c>
      <c r="H29" s="141">
        <f>H30</f>
        <v>0</v>
      </c>
    </row>
    <row r="30" spans="1:8" s="78" customFormat="1" ht="42.75" customHeight="1">
      <c r="A30" s="197" t="s">
        <v>154</v>
      </c>
      <c r="B30" s="9" t="s">
        <v>7</v>
      </c>
      <c r="C30" s="205" t="s">
        <v>8</v>
      </c>
      <c r="D30" s="205" t="s">
        <v>15</v>
      </c>
      <c r="E30" s="9" t="s">
        <v>239</v>
      </c>
      <c r="F30" s="205"/>
      <c r="G30" s="146">
        <f>SUM(G31)</f>
        <v>-5</v>
      </c>
      <c r="H30" s="86">
        <f>SUM(H31)</f>
        <v>0</v>
      </c>
    </row>
    <row r="31" spans="1:8" s="78" customFormat="1" ht="47.25" customHeight="1">
      <c r="A31" s="197" t="s">
        <v>75</v>
      </c>
      <c r="B31" s="9" t="s">
        <v>7</v>
      </c>
      <c r="C31" s="205" t="s">
        <v>8</v>
      </c>
      <c r="D31" s="205" t="s">
        <v>15</v>
      </c>
      <c r="E31" s="9" t="s">
        <v>239</v>
      </c>
      <c r="F31" s="205" t="s">
        <v>76</v>
      </c>
      <c r="G31" s="146">
        <v>-5</v>
      </c>
      <c r="H31" s="86"/>
    </row>
    <row r="32" spans="1:8" s="78" customFormat="1" ht="34.5" customHeight="1">
      <c r="A32" s="198" t="s">
        <v>151</v>
      </c>
      <c r="B32" s="183" t="s">
        <v>7</v>
      </c>
      <c r="C32" s="204" t="s">
        <v>8</v>
      </c>
      <c r="D32" s="204" t="s">
        <v>15</v>
      </c>
      <c r="E32" s="16" t="s">
        <v>240</v>
      </c>
      <c r="F32" s="204"/>
      <c r="G32" s="184">
        <f>G33</f>
        <v>-5</v>
      </c>
      <c r="H32" s="185">
        <f>H33</f>
        <v>0</v>
      </c>
    </row>
    <row r="33" spans="1:8" s="78" customFormat="1" ht="34.5" customHeight="1">
      <c r="A33" s="197" t="s">
        <v>152</v>
      </c>
      <c r="B33" s="187" t="s">
        <v>7</v>
      </c>
      <c r="C33" s="205" t="s">
        <v>8</v>
      </c>
      <c r="D33" s="205" t="s">
        <v>15</v>
      </c>
      <c r="E33" s="9" t="s">
        <v>240</v>
      </c>
      <c r="F33" s="205"/>
      <c r="G33" s="188">
        <f>G34</f>
        <v>-5</v>
      </c>
      <c r="H33" s="190">
        <f>H34</f>
        <v>0</v>
      </c>
    </row>
    <row r="34" spans="1:8" s="161" customFormat="1" ht="47.25" customHeight="1">
      <c r="A34" s="197" t="s">
        <v>75</v>
      </c>
      <c r="B34" s="187" t="s">
        <v>7</v>
      </c>
      <c r="C34" s="205" t="s">
        <v>8</v>
      </c>
      <c r="D34" s="205" t="s">
        <v>15</v>
      </c>
      <c r="E34" s="9" t="s">
        <v>240</v>
      </c>
      <c r="F34" s="205" t="s">
        <v>76</v>
      </c>
      <c r="G34" s="188">
        <v>-5</v>
      </c>
      <c r="H34" s="190">
        <v>0</v>
      </c>
    </row>
    <row r="35" spans="1:8" s="161" customFormat="1" ht="46.5" customHeight="1">
      <c r="A35" s="193" t="s">
        <v>188</v>
      </c>
      <c r="B35" s="9" t="s">
        <v>7</v>
      </c>
      <c r="C35" s="204" t="s">
        <v>8</v>
      </c>
      <c r="D35" s="204" t="s">
        <v>120</v>
      </c>
      <c r="E35" s="16"/>
      <c r="F35" s="204"/>
      <c r="G35" s="145">
        <f>G36+G44+G47+G55</f>
        <v>260.48999999999995</v>
      </c>
      <c r="H35" s="145">
        <f>H36+H44+H47+H55</f>
        <v>605.9799999999999</v>
      </c>
    </row>
    <row r="36" spans="1:8" s="161" customFormat="1" ht="46.5" customHeight="1">
      <c r="A36" s="197" t="s">
        <v>189</v>
      </c>
      <c r="B36" s="9" t="s">
        <v>7</v>
      </c>
      <c r="C36" s="203" t="s">
        <v>8</v>
      </c>
      <c r="D36" s="203" t="s">
        <v>120</v>
      </c>
      <c r="E36" s="9" t="s">
        <v>146</v>
      </c>
      <c r="F36" s="203"/>
      <c r="G36" s="146">
        <f>G37+G41</f>
        <v>248.77999999999997</v>
      </c>
      <c r="H36" s="86">
        <f>H37+H41</f>
        <v>263.78</v>
      </c>
    </row>
    <row r="37" spans="1:8" s="78" customFormat="1" ht="31.5" customHeight="1">
      <c r="A37" s="198" t="s">
        <v>145</v>
      </c>
      <c r="B37" s="16" t="s">
        <v>7</v>
      </c>
      <c r="C37" s="202" t="s">
        <v>8</v>
      </c>
      <c r="D37" s="202" t="s">
        <v>120</v>
      </c>
      <c r="E37" s="16" t="s">
        <v>173</v>
      </c>
      <c r="F37" s="202"/>
      <c r="G37" s="145">
        <f>G38+G39+G40</f>
        <v>258.78</v>
      </c>
      <c r="H37" s="145">
        <f>H38+H39+H40</f>
        <v>263.78</v>
      </c>
    </row>
    <row r="38" spans="1:8" s="78" customFormat="1" ht="41.25" customHeight="1">
      <c r="A38" s="197" t="s">
        <v>71</v>
      </c>
      <c r="B38" s="9" t="s">
        <v>7</v>
      </c>
      <c r="C38" s="203" t="s">
        <v>8</v>
      </c>
      <c r="D38" s="203" t="s">
        <v>120</v>
      </c>
      <c r="E38" s="9" t="s">
        <v>173</v>
      </c>
      <c r="F38" s="203" t="s">
        <v>72</v>
      </c>
      <c r="G38" s="146">
        <v>0</v>
      </c>
      <c r="H38" s="86">
        <v>0</v>
      </c>
    </row>
    <row r="39" spans="1:8" s="78" customFormat="1" ht="34.5" customHeight="1">
      <c r="A39" s="197" t="s">
        <v>74</v>
      </c>
      <c r="B39" s="9" t="s">
        <v>7</v>
      </c>
      <c r="C39" s="203" t="s">
        <v>8</v>
      </c>
      <c r="D39" s="203" t="s">
        <v>120</v>
      </c>
      <c r="E39" s="9" t="s">
        <v>173</v>
      </c>
      <c r="F39" s="203" t="s">
        <v>73</v>
      </c>
      <c r="G39" s="146">
        <v>-5</v>
      </c>
      <c r="H39" s="167">
        <v>0</v>
      </c>
    </row>
    <row r="40" spans="1:8" s="78" customFormat="1" ht="34.5" customHeight="1">
      <c r="A40" s="197" t="s">
        <v>74</v>
      </c>
      <c r="B40" s="9" t="s">
        <v>7</v>
      </c>
      <c r="C40" s="203" t="s">
        <v>8</v>
      </c>
      <c r="D40" s="203" t="s">
        <v>120</v>
      </c>
      <c r="E40" s="9" t="s">
        <v>283</v>
      </c>
      <c r="F40" s="203" t="s">
        <v>73</v>
      </c>
      <c r="G40" s="146">
        <v>263.78</v>
      </c>
      <c r="H40" s="167">
        <v>263.78</v>
      </c>
    </row>
    <row r="41" spans="1:8" s="78" customFormat="1" ht="69" customHeight="1">
      <c r="A41" s="198" t="s">
        <v>147</v>
      </c>
      <c r="B41" s="16" t="s">
        <v>7</v>
      </c>
      <c r="C41" s="204" t="s">
        <v>8</v>
      </c>
      <c r="D41" s="204" t="s">
        <v>120</v>
      </c>
      <c r="E41" s="16" t="s">
        <v>170</v>
      </c>
      <c r="F41" s="204"/>
      <c r="G41" s="145">
        <f>G42+G43</f>
        <v>-10</v>
      </c>
      <c r="H41" s="166">
        <f>H42+H43</f>
        <v>0</v>
      </c>
    </row>
    <row r="42" spans="1:8" s="78" customFormat="1" ht="60.75">
      <c r="A42" s="197" t="s">
        <v>71</v>
      </c>
      <c r="B42" s="9" t="s">
        <v>7</v>
      </c>
      <c r="C42" s="205" t="s">
        <v>8</v>
      </c>
      <c r="D42" s="205" t="s">
        <v>120</v>
      </c>
      <c r="E42" s="9" t="s">
        <v>170</v>
      </c>
      <c r="F42" s="205" t="s">
        <v>72</v>
      </c>
      <c r="G42" s="146">
        <v>0</v>
      </c>
      <c r="H42" s="167">
        <v>0</v>
      </c>
    </row>
    <row r="43" spans="1:8" s="78" customFormat="1" ht="47.25" customHeight="1">
      <c r="A43" s="197" t="s">
        <v>74</v>
      </c>
      <c r="B43" s="9" t="s">
        <v>7</v>
      </c>
      <c r="C43" s="205" t="s">
        <v>8</v>
      </c>
      <c r="D43" s="205" t="s">
        <v>120</v>
      </c>
      <c r="E43" s="9" t="s">
        <v>170</v>
      </c>
      <c r="F43" s="205" t="s">
        <v>73</v>
      </c>
      <c r="G43" s="146">
        <v>-10</v>
      </c>
      <c r="H43" s="167">
        <v>0</v>
      </c>
    </row>
    <row r="44" spans="1:8" s="78" customFormat="1" ht="63" customHeight="1">
      <c r="A44" s="198" t="s">
        <v>187</v>
      </c>
      <c r="B44" s="75" t="s">
        <v>7</v>
      </c>
      <c r="C44" s="204" t="s">
        <v>8</v>
      </c>
      <c r="D44" s="204" t="s">
        <v>120</v>
      </c>
      <c r="E44" s="16" t="s">
        <v>150</v>
      </c>
      <c r="F44" s="204"/>
      <c r="G44" s="145">
        <f>G45</f>
        <v>-0.32</v>
      </c>
      <c r="H44" s="152">
        <f>H45</f>
        <v>9.68</v>
      </c>
    </row>
    <row r="45" spans="1:8" s="78" customFormat="1" ht="37.5" customHeight="1">
      <c r="A45" s="197" t="s">
        <v>148</v>
      </c>
      <c r="B45" s="169" t="s">
        <v>7</v>
      </c>
      <c r="C45" s="205" t="s">
        <v>8</v>
      </c>
      <c r="D45" s="205" t="s">
        <v>120</v>
      </c>
      <c r="E45" s="9" t="s">
        <v>241</v>
      </c>
      <c r="F45" s="205"/>
      <c r="G45" s="146">
        <f>G46</f>
        <v>-0.32</v>
      </c>
      <c r="H45" s="178">
        <f>H46</f>
        <v>9.68</v>
      </c>
    </row>
    <row r="46" spans="1:8" s="78" customFormat="1" ht="51" customHeight="1">
      <c r="A46" s="197" t="s">
        <v>74</v>
      </c>
      <c r="B46" s="169" t="s">
        <v>7</v>
      </c>
      <c r="C46" s="205" t="s">
        <v>8</v>
      </c>
      <c r="D46" s="205" t="s">
        <v>120</v>
      </c>
      <c r="E46" s="9" t="s">
        <v>241</v>
      </c>
      <c r="F46" s="205" t="s">
        <v>73</v>
      </c>
      <c r="G46" s="146">
        <v>-0.32</v>
      </c>
      <c r="H46" s="178">
        <v>9.68</v>
      </c>
    </row>
    <row r="47" spans="1:8" s="78" customFormat="1" ht="68.25" customHeight="1">
      <c r="A47" s="193" t="s">
        <v>159</v>
      </c>
      <c r="B47" s="169" t="s">
        <v>7</v>
      </c>
      <c r="C47" s="204" t="s">
        <v>8</v>
      </c>
      <c r="D47" s="204" t="s">
        <v>120</v>
      </c>
      <c r="E47" s="16" t="s">
        <v>163</v>
      </c>
      <c r="F47" s="204"/>
      <c r="G47" s="145">
        <f>G50+G48+G53</f>
        <v>3.63</v>
      </c>
      <c r="H47" s="152">
        <f>H50+H48+H53</f>
        <v>324.12</v>
      </c>
    </row>
    <row r="48" spans="1:8" s="78" customFormat="1" ht="68.25" customHeight="1">
      <c r="A48" s="196" t="s">
        <v>158</v>
      </c>
      <c r="B48" s="169" t="s">
        <v>7</v>
      </c>
      <c r="C48" s="204" t="s">
        <v>8</v>
      </c>
      <c r="D48" s="204" t="s">
        <v>120</v>
      </c>
      <c r="E48" s="16" t="s">
        <v>249</v>
      </c>
      <c r="F48" s="204"/>
      <c r="G48" s="145">
        <f>SUM(G49)</f>
        <v>0</v>
      </c>
      <c r="H48" s="152">
        <f>SUM(H49)</f>
        <v>0</v>
      </c>
    </row>
    <row r="49" spans="1:8" s="78" customFormat="1" ht="68.25" customHeight="1">
      <c r="A49" s="196" t="s">
        <v>74</v>
      </c>
      <c r="B49" s="169" t="s">
        <v>7</v>
      </c>
      <c r="C49" s="205" t="s">
        <v>8</v>
      </c>
      <c r="D49" s="205" t="s">
        <v>120</v>
      </c>
      <c r="E49" s="9" t="s">
        <v>249</v>
      </c>
      <c r="F49" s="205" t="s">
        <v>73</v>
      </c>
      <c r="G49" s="146"/>
      <c r="H49" s="178">
        <v>0</v>
      </c>
    </row>
    <row r="50" spans="1:8" s="78" customFormat="1" ht="52.5" customHeight="1">
      <c r="A50" s="196" t="s">
        <v>157</v>
      </c>
      <c r="B50" s="183" t="s">
        <v>7</v>
      </c>
      <c r="C50" s="204" t="s">
        <v>8</v>
      </c>
      <c r="D50" s="204" t="s">
        <v>120</v>
      </c>
      <c r="E50" s="16" t="s">
        <v>166</v>
      </c>
      <c r="F50" s="204"/>
      <c r="G50" s="184">
        <f>G51</f>
        <v>3.63</v>
      </c>
      <c r="H50" s="186">
        <f>H51</f>
        <v>324.12</v>
      </c>
    </row>
    <row r="51" spans="1:8" s="78" customFormat="1" ht="43.5" customHeight="1">
      <c r="A51" s="196" t="s">
        <v>158</v>
      </c>
      <c r="B51" s="187" t="s">
        <v>7</v>
      </c>
      <c r="C51" s="205" t="s">
        <v>8</v>
      </c>
      <c r="D51" s="205" t="s">
        <v>120</v>
      </c>
      <c r="E51" s="9" t="s">
        <v>166</v>
      </c>
      <c r="F51" s="205"/>
      <c r="G51" s="188">
        <f>G52</f>
        <v>3.63</v>
      </c>
      <c r="H51" s="189">
        <f>H52</f>
        <v>324.12</v>
      </c>
    </row>
    <row r="52" spans="1:8" s="161" customFormat="1" ht="36.75" customHeight="1">
      <c r="A52" s="196" t="s">
        <v>74</v>
      </c>
      <c r="B52" s="187" t="s">
        <v>7</v>
      </c>
      <c r="C52" s="205" t="s">
        <v>8</v>
      </c>
      <c r="D52" s="205" t="s">
        <v>120</v>
      </c>
      <c r="E52" s="9" t="s">
        <v>166</v>
      </c>
      <c r="F52" s="205" t="s">
        <v>73</v>
      </c>
      <c r="G52" s="188">
        <v>3.63</v>
      </c>
      <c r="H52" s="189">
        <v>324.12</v>
      </c>
    </row>
    <row r="53" spans="1:8" s="161" customFormat="1" ht="36.75" customHeight="1">
      <c r="A53" s="196"/>
      <c r="B53" s="183" t="s">
        <v>7</v>
      </c>
      <c r="C53" s="204" t="s">
        <v>8</v>
      </c>
      <c r="D53" s="204" t="s">
        <v>120</v>
      </c>
      <c r="E53" s="16" t="s">
        <v>250</v>
      </c>
      <c r="F53" s="204"/>
      <c r="G53" s="184">
        <f>SUM(G54)</f>
        <v>0</v>
      </c>
      <c r="H53" s="186">
        <f>SUM(H54)</f>
        <v>0</v>
      </c>
    </row>
    <row r="54" spans="1:8" s="161" customFormat="1" ht="36.75" customHeight="1">
      <c r="A54" s="196" t="s">
        <v>74</v>
      </c>
      <c r="B54" s="187" t="s">
        <v>7</v>
      </c>
      <c r="C54" s="205" t="s">
        <v>8</v>
      </c>
      <c r="D54" s="205" t="s">
        <v>120</v>
      </c>
      <c r="E54" s="9" t="s">
        <v>250</v>
      </c>
      <c r="F54" s="205" t="s">
        <v>73</v>
      </c>
      <c r="G54" s="188"/>
      <c r="H54" s="189">
        <v>0</v>
      </c>
    </row>
    <row r="55" spans="1:8" s="161" customFormat="1" ht="36.75" customHeight="1">
      <c r="A55" s="229" t="s">
        <v>280</v>
      </c>
      <c r="B55" s="183" t="s">
        <v>7</v>
      </c>
      <c r="C55" s="204" t="s">
        <v>8</v>
      </c>
      <c r="D55" s="204" t="s">
        <v>120</v>
      </c>
      <c r="E55" s="230" t="s">
        <v>281</v>
      </c>
      <c r="F55" s="204"/>
      <c r="G55" s="184">
        <f>SUM(G56)</f>
        <v>8.4</v>
      </c>
      <c r="H55" s="186">
        <f>SUM(H56)</f>
        <v>8.4</v>
      </c>
    </row>
    <row r="56" spans="1:8" s="161" customFormat="1" ht="36.75" customHeight="1">
      <c r="A56" s="196" t="s">
        <v>74</v>
      </c>
      <c r="B56" s="187" t="s">
        <v>7</v>
      </c>
      <c r="C56" s="205" t="s">
        <v>8</v>
      </c>
      <c r="D56" s="205" t="s">
        <v>120</v>
      </c>
      <c r="E56" s="9" t="s">
        <v>279</v>
      </c>
      <c r="F56" s="205" t="s">
        <v>73</v>
      </c>
      <c r="G56" s="188">
        <v>8.4</v>
      </c>
      <c r="H56" s="189">
        <v>8.4</v>
      </c>
    </row>
    <row r="57" spans="1:8" s="161" customFormat="1" ht="36" customHeight="1">
      <c r="A57" s="199" t="s">
        <v>21</v>
      </c>
      <c r="B57" s="187" t="s">
        <v>7</v>
      </c>
      <c r="C57" s="204" t="s">
        <v>11</v>
      </c>
      <c r="D57" s="204" t="s">
        <v>9</v>
      </c>
      <c r="E57" s="16"/>
      <c r="F57" s="204"/>
      <c r="G57" s="184">
        <f aca="true" t="shared" si="1" ref="G57:H59">G58</f>
        <v>9.3</v>
      </c>
      <c r="H57" s="186">
        <f t="shared" si="1"/>
        <v>113.6</v>
      </c>
    </row>
    <row r="58" spans="1:8" s="162" customFormat="1" ht="27.75" customHeight="1">
      <c r="A58" s="195" t="s">
        <v>58</v>
      </c>
      <c r="B58" s="187" t="s">
        <v>7</v>
      </c>
      <c r="C58" s="202" t="s">
        <v>11</v>
      </c>
      <c r="D58" s="202" t="s">
        <v>17</v>
      </c>
      <c r="E58" s="183" t="s">
        <v>106</v>
      </c>
      <c r="F58" s="202"/>
      <c r="G58" s="184">
        <f t="shared" si="1"/>
        <v>9.3</v>
      </c>
      <c r="H58" s="186">
        <f t="shared" si="1"/>
        <v>113.6</v>
      </c>
    </row>
    <row r="59" spans="1:8" s="161" customFormat="1" ht="36" customHeight="1">
      <c r="A59" s="194" t="s">
        <v>109</v>
      </c>
      <c r="B59" s="187" t="s">
        <v>7</v>
      </c>
      <c r="C59" s="203" t="s">
        <v>11</v>
      </c>
      <c r="D59" s="203" t="s">
        <v>17</v>
      </c>
      <c r="E59" s="187" t="s">
        <v>242</v>
      </c>
      <c r="F59" s="203"/>
      <c r="G59" s="188">
        <f t="shared" si="1"/>
        <v>9.3</v>
      </c>
      <c r="H59" s="189">
        <f t="shared" si="1"/>
        <v>113.6</v>
      </c>
    </row>
    <row r="60" spans="1:8" s="161" customFormat="1" ht="32.25" customHeight="1">
      <c r="A60" s="194" t="s">
        <v>71</v>
      </c>
      <c r="B60" s="187" t="s">
        <v>7</v>
      </c>
      <c r="C60" s="203" t="s">
        <v>11</v>
      </c>
      <c r="D60" s="203" t="s">
        <v>17</v>
      </c>
      <c r="E60" s="187" t="s">
        <v>242</v>
      </c>
      <c r="F60" s="203" t="s">
        <v>72</v>
      </c>
      <c r="G60" s="188">
        <v>9.3</v>
      </c>
      <c r="H60" s="189">
        <v>113.6</v>
      </c>
    </row>
    <row r="61" spans="1:8" s="161" customFormat="1" ht="42.75" customHeight="1">
      <c r="A61" s="198" t="s">
        <v>172</v>
      </c>
      <c r="B61" s="75" t="s">
        <v>7</v>
      </c>
      <c r="C61" s="204" t="s">
        <v>13</v>
      </c>
      <c r="D61" s="204"/>
      <c r="E61" s="16"/>
      <c r="F61" s="204"/>
      <c r="G61" s="145">
        <f aca="true" t="shared" si="2" ref="G61:H63">G62</f>
        <v>419</v>
      </c>
      <c r="H61" s="152">
        <f t="shared" si="2"/>
        <v>633.7</v>
      </c>
    </row>
    <row r="62" spans="1:8" s="161" customFormat="1" ht="42.75" customHeight="1">
      <c r="A62" s="198" t="s">
        <v>171</v>
      </c>
      <c r="B62" s="169" t="s">
        <v>7</v>
      </c>
      <c r="C62" s="204" t="s">
        <v>13</v>
      </c>
      <c r="D62" s="204" t="s">
        <v>160</v>
      </c>
      <c r="E62" s="16"/>
      <c r="F62" s="204"/>
      <c r="G62" s="145">
        <f t="shared" si="2"/>
        <v>419</v>
      </c>
      <c r="H62" s="152">
        <f t="shared" si="2"/>
        <v>633.7</v>
      </c>
    </row>
    <row r="63" spans="1:8" s="78" customFormat="1" ht="27.75" customHeight="1">
      <c r="A63" s="193" t="s">
        <v>159</v>
      </c>
      <c r="B63" s="169" t="s">
        <v>7</v>
      </c>
      <c r="C63" s="204" t="s">
        <v>13</v>
      </c>
      <c r="D63" s="204" t="s">
        <v>160</v>
      </c>
      <c r="E63" s="16" t="s">
        <v>163</v>
      </c>
      <c r="F63" s="204"/>
      <c r="G63" s="145">
        <f t="shared" si="2"/>
        <v>419</v>
      </c>
      <c r="H63" s="152">
        <f t="shared" si="2"/>
        <v>633.7</v>
      </c>
    </row>
    <row r="64" spans="1:8" s="78" customFormat="1" ht="35.25" customHeight="1">
      <c r="A64" s="196" t="s">
        <v>155</v>
      </c>
      <c r="B64" s="169" t="s">
        <v>7</v>
      </c>
      <c r="C64" s="205" t="s">
        <v>13</v>
      </c>
      <c r="D64" s="205" t="s">
        <v>160</v>
      </c>
      <c r="E64" s="9" t="s">
        <v>167</v>
      </c>
      <c r="F64" s="205"/>
      <c r="G64" s="146">
        <f>G65</f>
        <v>419</v>
      </c>
      <c r="H64" s="178">
        <f>H65</f>
        <v>633.7</v>
      </c>
    </row>
    <row r="65" spans="1:8" s="78" customFormat="1" ht="66" customHeight="1">
      <c r="A65" s="196" t="s">
        <v>156</v>
      </c>
      <c r="B65" s="169" t="s">
        <v>7</v>
      </c>
      <c r="C65" s="205" t="s">
        <v>13</v>
      </c>
      <c r="D65" s="205" t="s">
        <v>160</v>
      </c>
      <c r="E65" s="9" t="s">
        <v>167</v>
      </c>
      <c r="F65" s="205"/>
      <c r="G65" s="146">
        <f>G66</f>
        <v>419</v>
      </c>
      <c r="H65" s="178">
        <f>H66</f>
        <v>633.7</v>
      </c>
    </row>
    <row r="66" spans="1:8" s="78" customFormat="1" ht="27.75" customHeight="1">
      <c r="A66" s="196" t="s">
        <v>74</v>
      </c>
      <c r="B66" s="169" t="s">
        <v>7</v>
      </c>
      <c r="C66" s="205" t="s">
        <v>13</v>
      </c>
      <c r="D66" s="205" t="s">
        <v>160</v>
      </c>
      <c r="E66" s="9" t="s">
        <v>167</v>
      </c>
      <c r="F66" s="205" t="s">
        <v>73</v>
      </c>
      <c r="G66" s="146">
        <v>419</v>
      </c>
      <c r="H66" s="178">
        <v>633.7</v>
      </c>
    </row>
    <row r="67" spans="1:8" s="78" customFormat="1" ht="27.75" customHeight="1">
      <c r="A67" s="198" t="s">
        <v>77</v>
      </c>
      <c r="B67" s="169" t="s">
        <v>7</v>
      </c>
      <c r="C67" s="202" t="s">
        <v>18</v>
      </c>
      <c r="D67" s="202" t="s">
        <v>9</v>
      </c>
      <c r="E67" s="16"/>
      <c r="F67" s="202"/>
      <c r="G67" s="145">
        <f aca="true" t="shared" si="3" ref="G67:H69">G68</f>
        <v>333.3</v>
      </c>
      <c r="H67" s="152">
        <f t="shared" si="3"/>
        <v>333.3</v>
      </c>
    </row>
    <row r="68" spans="1:8" s="78" customFormat="1" ht="27.75" customHeight="1">
      <c r="A68" s="200" t="s">
        <v>86</v>
      </c>
      <c r="B68" s="169" t="s">
        <v>7</v>
      </c>
      <c r="C68" s="202" t="s">
        <v>18</v>
      </c>
      <c r="D68" s="202" t="s">
        <v>17</v>
      </c>
      <c r="E68" s="206"/>
      <c r="F68" s="202"/>
      <c r="G68" s="145">
        <f t="shared" si="3"/>
        <v>333.3</v>
      </c>
      <c r="H68" s="152">
        <f t="shared" si="3"/>
        <v>333.3</v>
      </c>
    </row>
    <row r="69" spans="1:8" s="78" customFormat="1" ht="38.25" customHeight="1">
      <c r="A69" s="197" t="s">
        <v>190</v>
      </c>
      <c r="B69" s="75" t="s">
        <v>7</v>
      </c>
      <c r="C69" s="205" t="s">
        <v>18</v>
      </c>
      <c r="D69" s="205" t="s">
        <v>17</v>
      </c>
      <c r="E69" s="9" t="s">
        <v>282</v>
      </c>
      <c r="F69" s="205"/>
      <c r="G69" s="146">
        <f t="shared" si="3"/>
        <v>333.3</v>
      </c>
      <c r="H69" s="178">
        <f t="shared" si="3"/>
        <v>333.3</v>
      </c>
    </row>
    <row r="70" spans="1:8" s="78" customFormat="1" ht="28.5" customHeight="1">
      <c r="A70" s="196" t="s">
        <v>74</v>
      </c>
      <c r="B70" s="169" t="s">
        <v>7</v>
      </c>
      <c r="C70" s="205" t="s">
        <v>18</v>
      </c>
      <c r="D70" s="205" t="s">
        <v>17</v>
      </c>
      <c r="E70" s="9" t="s">
        <v>282</v>
      </c>
      <c r="F70" s="205" t="s">
        <v>73</v>
      </c>
      <c r="G70" s="146">
        <v>333.3</v>
      </c>
      <c r="H70" s="178">
        <v>333.3</v>
      </c>
    </row>
    <row r="71" spans="1:8" s="78" customFormat="1" ht="56.25" customHeight="1">
      <c r="A71" s="198" t="s">
        <v>191</v>
      </c>
      <c r="B71" s="75" t="s">
        <v>7</v>
      </c>
      <c r="C71" s="202" t="s">
        <v>15</v>
      </c>
      <c r="D71" s="202" t="s">
        <v>9</v>
      </c>
      <c r="E71" s="16"/>
      <c r="F71" s="202"/>
      <c r="G71" s="145">
        <f>G72</f>
        <v>434.01</v>
      </c>
      <c r="H71" s="152">
        <f>H72</f>
        <v>965.23</v>
      </c>
    </row>
    <row r="72" spans="1:8" s="78" customFormat="1" ht="27.75" customHeight="1">
      <c r="A72" s="200" t="s">
        <v>192</v>
      </c>
      <c r="B72" s="75" t="s">
        <v>7</v>
      </c>
      <c r="C72" s="202" t="s">
        <v>15</v>
      </c>
      <c r="D72" s="202" t="s">
        <v>18</v>
      </c>
      <c r="E72" s="206"/>
      <c r="F72" s="202"/>
      <c r="G72" s="145">
        <f>G73</f>
        <v>434.01</v>
      </c>
      <c r="H72" s="152">
        <f>H73</f>
        <v>965.23</v>
      </c>
    </row>
    <row r="73" spans="1:8" s="78" customFormat="1" ht="32.25" customHeight="1">
      <c r="A73" s="198" t="s">
        <v>189</v>
      </c>
      <c r="B73" s="75" t="s">
        <v>7</v>
      </c>
      <c r="C73" s="202" t="s">
        <v>15</v>
      </c>
      <c r="D73" s="202" t="s">
        <v>18</v>
      </c>
      <c r="E73" s="16" t="s">
        <v>146</v>
      </c>
      <c r="F73" s="202"/>
      <c r="G73" s="145">
        <f>G74++G77</f>
        <v>434.01</v>
      </c>
      <c r="H73" s="152">
        <f>H74+H77</f>
        <v>965.23</v>
      </c>
    </row>
    <row r="74" spans="1:8" s="78" customFormat="1" ht="24" customHeight="1">
      <c r="A74" s="192" t="s">
        <v>193</v>
      </c>
      <c r="B74" s="183" t="s">
        <v>7</v>
      </c>
      <c r="C74" s="204" t="s">
        <v>15</v>
      </c>
      <c r="D74" s="204" t="s">
        <v>18</v>
      </c>
      <c r="E74" s="16" t="s">
        <v>196</v>
      </c>
      <c r="F74" s="204"/>
      <c r="G74" s="184">
        <f>G75+G76</f>
        <v>434.01</v>
      </c>
      <c r="H74" s="186">
        <f>H75+H76</f>
        <v>791.23</v>
      </c>
    </row>
    <row r="75" spans="1:8" s="78" customFormat="1" ht="30" customHeight="1">
      <c r="A75" s="197" t="s">
        <v>71</v>
      </c>
      <c r="B75" s="187" t="s">
        <v>7</v>
      </c>
      <c r="C75" s="205" t="s">
        <v>15</v>
      </c>
      <c r="D75" s="205" t="s">
        <v>18</v>
      </c>
      <c r="E75" s="9" t="s">
        <v>196</v>
      </c>
      <c r="F75" s="205" t="s">
        <v>72</v>
      </c>
      <c r="G75" s="188">
        <v>299.68</v>
      </c>
      <c r="H75" s="189">
        <v>649.1</v>
      </c>
    </row>
    <row r="76" spans="1:8" s="162" customFormat="1" ht="24.75" customHeight="1">
      <c r="A76" s="196" t="s">
        <v>74</v>
      </c>
      <c r="B76" s="187" t="s">
        <v>7</v>
      </c>
      <c r="C76" s="205" t="s">
        <v>15</v>
      </c>
      <c r="D76" s="205" t="s">
        <v>18</v>
      </c>
      <c r="E76" s="9" t="s">
        <v>196</v>
      </c>
      <c r="F76" s="205" t="s">
        <v>73</v>
      </c>
      <c r="G76" s="188">
        <v>134.33</v>
      </c>
      <c r="H76" s="189">
        <v>142.13</v>
      </c>
    </row>
    <row r="77" spans="1:8" s="161" customFormat="1" ht="72" customHeight="1">
      <c r="A77" s="193" t="s">
        <v>193</v>
      </c>
      <c r="B77" s="183" t="s">
        <v>7</v>
      </c>
      <c r="C77" s="204" t="s">
        <v>15</v>
      </c>
      <c r="D77" s="204" t="s">
        <v>18</v>
      </c>
      <c r="E77" s="16" t="s">
        <v>246</v>
      </c>
      <c r="F77" s="204"/>
      <c r="G77" s="184">
        <f>SUM(G78)</f>
        <v>0</v>
      </c>
      <c r="H77" s="186">
        <f>SUM(H78)</f>
        <v>174</v>
      </c>
    </row>
    <row r="78" spans="1:8" s="161" customFormat="1" ht="38.25" customHeight="1">
      <c r="A78" s="196" t="s">
        <v>71</v>
      </c>
      <c r="B78" s="187" t="s">
        <v>7</v>
      </c>
      <c r="C78" s="205" t="s">
        <v>15</v>
      </c>
      <c r="D78" s="205" t="s">
        <v>18</v>
      </c>
      <c r="E78" s="9" t="s">
        <v>246</v>
      </c>
      <c r="F78" s="205" t="s">
        <v>72</v>
      </c>
      <c r="G78" s="188"/>
      <c r="H78" s="189">
        <v>174</v>
      </c>
    </row>
    <row r="79" spans="1:8" s="161" customFormat="1" ht="38.25" customHeight="1">
      <c r="A79" s="177" t="s">
        <v>20</v>
      </c>
      <c r="B79" s="75"/>
      <c r="C79" s="75"/>
      <c r="D79" s="75"/>
      <c r="E79" s="75"/>
      <c r="F79" s="75"/>
      <c r="G79" s="145">
        <f>G6+G57+G61+G67+G71</f>
        <v>1544.4199999999998</v>
      </c>
      <c r="H79" s="152">
        <f>H6+H57+H61+H67+H71</f>
        <v>4399.42</v>
      </c>
    </row>
    <row r="80" spans="1:8" s="161" customFormat="1" ht="76.5" customHeight="1">
      <c r="A80" s="11"/>
      <c r="B80" s="11"/>
      <c r="C80" s="11"/>
      <c r="D80" s="11"/>
      <c r="E80" s="11"/>
      <c r="F80" s="11"/>
      <c r="G80" s="11"/>
      <c r="H80" s="12"/>
    </row>
    <row r="81" spans="1:8" ht="18.75">
      <c r="A81" s="244"/>
      <c r="B81" s="13"/>
      <c r="C81" s="13"/>
      <c r="D81" s="13"/>
      <c r="E81" s="13"/>
      <c r="F81" s="13"/>
      <c r="G81" s="13"/>
      <c r="H81" s="81"/>
    </row>
    <row r="82" spans="1:8" ht="18.75">
      <c r="A82" s="244"/>
      <c r="B82" s="13"/>
      <c r="C82" s="13"/>
      <c r="D82" s="13"/>
      <c r="E82" s="13"/>
      <c r="F82" s="13"/>
      <c r="G82" s="13"/>
      <c r="H82" s="89"/>
    </row>
    <row r="83" ht="18.75">
      <c r="A83" s="14"/>
    </row>
    <row r="84" ht="18.75">
      <c r="A84" s="15"/>
    </row>
  </sheetData>
  <sheetProtection/>
  <mergeCells count="4">
    <mergeCell ref="B3:F3"/>
    <mergeCell ref="A81:A82"/>
    <mergeCell ref="A2:H2"/>
    <mergeCell ref="C1:H1"/>
  </mergeCells>
  <printOptions/>
  <pageMargins left="0.7" right="0.7" top="0.75" bottom="0.75" header="0.3" footer="0.3"/>
  <pageSetup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Q69"/>
  <sheetViews>
    <sheetView tabSelected="1" zoomScale="70" zoomScaleNormal="70" zoomScalePageLayoutView="0" workbookViewId="0" topLeftCell="A1">
      <selection activeCell="R10" sqref="R10"/>
    </sheetView>
  </sheetViews>
  <sheetFormatPr defaultColWidth="9.140625" defaultRowHeight="15"/>
  <cols>
    <col min="1" max="1" width="86.421875" style="11" customWidth="1"/>
    <col min="2" max="2" width="21.421875" style="11" customWidth="1"/>
    <col min="3" max="3" width="9.140625" style="11" customWidth="1"/>
    <col min="4" max="4" width="14.140625" style="11" customWidth="1"/>
    <col min="5" max="5" width="18.140625" style="0" customWidth="1"/>
    <col min="6" max="17" width="0" style="0" hidden="1" customWidth="1"/>
  </cols>
  <sheetData>
    <row r="1" spans="1:5" ht="138.75" customHeight="1">
      <c r="A1" s="1"/>
      <c r="B1" s="246" t="s">
        <v>271</v>
      </c>
      <c r="C1" s="246"/>
      <c r="D1" s="246"/>
      <c r="E1" s="246"/>
    </row>
    <row r="2" spans="1:5" ht="63.75" customHeight="1">
      <c r="A2" s="245" t="s">
        <v>262</v>
      </c>
      <c r="B2" s="245"/>
      <c r="C2" s="245"/>
      <c r="D2" s="245"/>
      <c r="E2" s="245"/>
    </row>
    <row r="3" spans="1:5" ht="19.5" customHeight="1">
      <c r="A3" s="2"/>
      <c r="B3" s="247"/>
      <c r="C3" s="247"/>
      <c r="D3" s="2"/>
      <c r="E3" t="s">
        <v>107</v>
      </c>
    </row>
    <row r="4" spans="1:5" s="77" customFormat="1" ht="58.5" customHeight="1">
      <c r="A4" s="96" t="s">
        <v>0</v>
      </c>
      <c r="B4" s="96" t="s">
        <v>4</v>
      </c>
      <c r="C4" s="96" t="s">
        <v>5</v>
      </c>
      <c r="D4" s="96" t="s">
        <v>133</v>
      </c>
      <c r="E4" s="157" t="s">
        <v>263</v>
      </c>
    </row>
    <row r="5" spans="1:5" s="80" customFormat="1" ht="20.25">
      <c r="A5" s="158">
        <v>1</v>
      </c>
      <c r="B5" s="158">
        <v>2</v>
      </c>
      <c r="C5" s="158">
        <v>3</v>
      </c>
      <c r="D5" s="158"/>
      <c r="E5" s="159">
        <v>4</v>
      </c>
    </row>
    <row r="6" spans="1:5" s="80" customFormat="1" ht="87" customHeight="1">
      <c r="A6" s="193" t="s">
        <v>184</v>
      </c>
      <c r="B6" s="209" t="s">
        <v>137</v>
      </c>
      <c r="C6" s="158"/>
      <c r="D6" s="96">
        <f>D7</f>
        <v>72.43</v>
      </c>
      <c r="E6" s="218">
        <f>E7</f>
        <v>1219.79</v>
      </c>
    </row>
    <row r="7" spans="1:5" s="136" customFormat="1" ht="81">
      <c r="A7" s="88" t="s">
        <v>136</v>
      </c>
      <c r="B7" s="3" t="s">
        <v>137</v>
      </c>
      <c r="C7" s="5"/>
      <c r="D7" s="170">
        <f>D8</f>
        <v>72.43</v>
      </c>
      <c r="E7" s="141">
        <f>E8</f>
        <v>1219.79</v>
      </c>
    </row>
    <row r="8" spans="1:5" s="134" customFormat="1" ht="64.5" customHeight="1">
      <c r="A8" s="87" t="s">
        <v>135</v>
      </c>
      <c r="B8" s="5" t="s">
        <v>138</v>
      </c>
      <c r="C8" s="5"/>
      <c r="D8" s="151">
        <f>D9+D10+D11</f>
        <v>72.43</v>
      </c>
      <c r="E8" s="86">
        <f>E9+E10+E11</f>
        <v>1219.79</v>
      </c>
    </row>
    <row r="9" spans="1:5" s="135" customFormat="1" ht="40.5">
      <c r="A9" s="87" t="s">
        <v>204</v>
      </c>
      <c r="B9" s="5" t="s">
        <v>144</v>
      </c>
      <c r="C9" s="5" t="s">
        <v>72</v>
      </c>
      <c r="D9" s="154">
        <v>26.02</v>
      </c>
      <c r="E9" s="86">
        <v>1087.33</v>
      </c>
    </row>
    <row r="10" spans="1:5" s="135" customFormat="1" ht="40.5">
      <c r="A10" s="87" t="s">
        <v>139</v>
      </c>
      <c r="B10" s="5" t="s">
        <v>144</v>
      </c>
      <c r="C10" s="5" t="s">
        <v>73</v>
      </c>
      <c r="D10" s="151">
        <v>2.83</v>
      </c>
      <c r="E10" s="86">
        <v>78.88</v>
      </c>
    </row>
    <row r="11" spans="1:5" s="135" customFormat="1" ht="40.5">
      <c r="A11" s="87" t="s">
        <v>74</v>
      </c>
      <c r="B11" s="5" t="s">
        <v>144</v>
      </c>
      <c r="C11" s="168" t="s">
        <v>76</v>
      </c>
      <c r="D11" s="151">
        <v>43.58</v>
      </c>
      <c r="E11" s="86">
        <v>53.58</v>
      </c>
    </row>
    <row r="12" spans="1:5" s="135" customFormat="1" ht="81">
      <c r="A12" s="88" t="s">
        <v>182</v>
      </c>
      <c r="B12" s="139" t="s">
        <v>141</v>
      </c>
      <c r="C12" s="3"/>
      <c r="D12" s="155">
        <f>D13+D19+D14</f>
        <v>235.01</v>
      </c>
      <c r="E12" s="155">
        <f>E13+E19+E14</f>
        <v>378.44</v>
      </c>
    </row>
    <row r="13" spans="1:5" s="135" customFormat="1" ht="40.5">
      <c r="A13" s="87" t="s">
        <v>140</v>
      </c>
      <c r="B13" s="10" t="s">
        <v>165</v>
      </c>
      <c r="C13" s="5"/>
      <c r="D13" s="151">
        <f>D15</f>
        <v>-2.5</v>
      </c>
      <c r="E13" s="86">
        <f>E15</f>
        <v>83.93</v>
      </c>
    </row>
    <row r="14" spans="1:5" s="135" customFormat="1" ht="20.25">
      <c r="A14" s="87" t="s">
        <v>110</v>
      </c>
      <c r="B14" s="10" t="s">
        <v>286</v>
      </c>
      <c r="C14" s="5"/>
      <c r="D14" s="151">
        <v>-3.77</v>
      </c>
      <c r="E14" s="86">
        <v>30.73</v>
      </c>
    </row>
    <row r="15" spans="1:5" s="135" customFormat="1" ht="33" customHeight="1">
      <c r="A15" s="87" t="s">
        <v>110</v>
      </c>
      <c r="B15" s="10" t="s">
        <v>164</v>
      </c>
      <c r="C15" s="5"/>
      <c r="D15" s="151">
        <f>D16+D17</f>
        <v>-2.5</v>
      </c>
      <c r="E15" s="86">
        <f>E16+E17</f>
        <v>83.93</v>
      </c>
    </row>
    <row r="16" spans="1:5" s="135" customFormat="1" ht="40.5">
      <c r="A16" s="87" t="s">
        <v>74</v>
      </c>
      <c r="B16" s="10" t="s">
        <v>164</v>
      </c>
      <c r="C16" s="5" t="s">
        <v>73</v>
      </c>
      <c r="D16" s="151">
        <v>-2.5</v>
      </c>
      <c r="E16" s="86">
        <v>27.5</v>
      </c>
    </row>
    <row r="17" spans="1:5" s="135" customFormat="1" ht="20.25">
      <c r="A17" s="87" t="s">
        <v>200</v>
      </c>
      <c r="B17" s="10" t="s">
        <v>164</v>
      </c>
      <c r="C17" s="5"/>
      <c r="D17" s="151">
        <f>D18</f>
        <v>0</v>
      </c>
      <c r="E17" s="86">
        <f>E18</f>
        <v>56.43</v>
      </c>
    </row>
    <row r="18" spans="1:5" s="135" customFormat="1" ht="20.25">
      <c r="A18" s="87" t="s">
        <v>201</v>
      </c>
      <c r="B18" s="10" t="s">
        <v>164</v>
      </c>
      <c r="C18" s="168" t="s">
        <v>81</v>
      </c>
      <c r="D18" s="151">
        <v>0</v>
      </c>
      <c r="E18" s="86">
        <v>56.43</v>
      </c>
    </row>
    <row r="19" spans="1:5" s="135" customFormat="1" ht="40.5">
      <c r="A19" s="87" t="s">
        <v>142</v>
      </c>
      <c r="B19" s="10" t="s">
        <v>177</v>
      </c>
      <c r="C19" s="5"/>
      <c r="D19" s="151">
        <v>241.28</v>
      </c>
      <c r="E19" s="86">
        <f>E20+E22</f>
        <v>263.78</v>
      </c>
    </row>
    <row r="20" spans="1:5" s="136" customFormat="1" ht="40.5">
      <c r="A20" s="87" t="s">
        <v>143</v>
      </c>
      <c r="B20" s="10" t="s">
        <v>168</v>
      </c>
      <c r="C20" s="5"/>
      <c r="D20" s="151">
        <f>D21</f>
        <v>0</v>
      </c>
      <c r="E20" s="86">
        <f>E21</f>
        <v>0</v>
      </c>
    </row>
    <row r="21" spans="1:5" s="135" customFormat="1" ht="40.5">
      <c r="A21" s="87" t="s">
        <v>74</v>
      </c>
      <c r="B21" s="10" t="s">
        <v>168</v>
      </c>
      <c r="C21" s="168" t="s">
        <v>76</v>
      </c>
      <c r="D21" s="151"/>
      <c r="E21" s="86"/>
    </row>
    <row r="22" spans="1:5" s="135" customFormat="1" ht="40.5">
      <c r="A22" s="87" t="s">
        <v>74</v>
      </c>
      <c r="B22" s="10" t="s">
        <v>285</v>
      </c>
      <c r="C22" s="168" t="s">
        <v>73</v>
      </c>
      <c r="D22" s="151">
        <v>263.78</v>
      </c>
      <c r="E22" s="86">
        <v>263.78</v>
      </c>
    </row>
    <row r="23" spans="1:5" s="135" customFormat="1" ht="87" customHeight="1">
      <c r="A23" s="88" t="s">
        <v>159</v>
      </c>
      <c r="B23" s="139" t="s">
        <v>161</v>
      </c>
      <c r="C23" s="3"/>
      <c r="D23" s="155">
        <f aca="true" t="shared" si="0" ref="D23:E25">D24</f>
        <v>3.63</v>
      </c>
      <c r="E23" s="141">
        <f t="shared" si="0"/>
        <v>324.12</v>
      </c>
    </row>
    <row r="24" spans="1:5" s="136" customFormat="1" ht="40.5">
      <c r="A24" s="87" t="s">
        <v>157</v>
      </c>
      <c r="B24" s="10" t="s">
        <v>166</v>
      </c>
      <c r="C24" s="5"/>
      <c r="D24" s="151">
        <f t="shared" si="0"/>
        <v>3.63</v>
      </c>
      <c r="E24" s="86">
        <f t="shared" si="0"/>
        <v>324.12</v>
      </c>
    </row>
    <row r="25" spans="1:5" s="136" customFormat="1" ht="40.5">
      <c r="A25" s="87" t="s">
        <v>158</v>
      </c>
      <c r="B25" s="10" t="s">
        <v>166</v>
      </c>
      <c r="C25" s="5"/>
      <c r="D25" s="151">
        <f t="shared" si="0"/>
        <v>3.63</v>
      </c>
      <c r="E25" s="86">
        <f t="shared" si="0"/>
        <v>324.12</v>
      </c>
    </row>
    <row r="26" spans="1:5" s="136" customFormat="1" ht="40.5">
      <c r="A26" s="87" t="s">
        <v>74</v>
      </c>
      <c r="B26" s="10" t="s">
        <v>166</v>
      </c>
      <c r="C26" s="5" t="s">
        <v>73</v>
      </c>
      <c r="D26" s="151">
        <v>3.63</v>
      </c>
      <c r="E26" s="86">
        <v>324.12</v>
      </c>
    </row>
    <row r="27" spans="1:5" s="136" customFormat="1" ht="81">
      <c r="A27" s="140" t="s">
        <v>149</v>
      </c>
      <c r="B27" s="139" t="s">
        <v>150</v>
      </c>
      <c r="C27" s="5"/>
      <c r="D27" s="155">
        <f>D28+D31+D33</f>
        <v>-5.32</v>
      </c>
      <c r="E27" s="141">
        <f>E28+E31+E33</f>
        <v>9.68</v>
      </c>
    </row>
    <row r="28" spans="1:5" s="136" customFormat="1" ht="45" customHeight="1">
      <c r="A28" s="133" t="s">
        <v>153</v>
      </c>
      <c r="B28" s="10" t="s">
        <v>243</v>
      </c>
      <c r="C28" s="5"/>
      <c r="D28" s="151">
        <f>D29</f>
        <v>-5</v>
      </c>
      <c r="E28" s="86">
        <f>E29</f>
        <v>0</v>
      </c>
    </row>
    <row r="29" spans="1:5" s="136" customFormat="1" ht="40.5">
      <c r="A29" s="133" t="s">
        <v>154</v>
      </c>
      <c r="B29" s="10" t="s">
        <v>243</v>
      </c>
      <c r="C29" s="5"/>
      <c r="D29" s="151">
        <f>D30</f>
        <v>-5</v>
      </c>
      <c r="E29" s="86">
        <f>E30</f>
        <v>0</v>
      </c>
    </row>
    <row r="30" spans="1:5" s="136" customFormat="1" ht="20.25">
      <c r="A30" s="133" t="s">
        <v>75</v>
      </c>
      <c r="B30" s="10" t="s">
        <v>239</v>
      </c>
      <c r="C30" s="5" t="s">
        <v>76</v>
      </c>
      <c r="D30" s="151">
        <v>-5</v>
      </c>
      <c r="E30" s="86">
        <v>0</v>
      </c>
    </row>
    <row r="31" spans="1:5" s="136" customFormat="1" ht="40.5">
      <c r="A31" s="133" t="s">
        <v>148</v>
      </c>
      <c r="B31" s="10" t="s">
        <v>194</v>
      </c>
      <c r="C31" s="5"/>
      <c r="D31" s="151">
        <f>D32</f>
        <v>-0.32</v>
      </c>
      <c r="E31" s="86">
        <f>E32</f>
        <v>9.68</v>
      </c>
    </row>
    <row r="32" spans="1:5" s="136" customFormat="1" ht="40.5">
      <c r="A32" s="133" t="s">
        <v>74</v>
      </c>
      <c r="B32" s="10" t="s">
        <v>241</v>
      </c>
      <c r="C32" s="5" t="s">
        <v>73</v>
      </c>
      <c r="D32" s="151">
        <v>-0.32</v>
      </c>
      <c r="E32" s="86">
        <v>9.68</v>
      </c>
    </row>
    <row r="33" spans="1:5" s="136" customFormat="1" ht="40.5">
      <c r="A33" s="133" t="s">
        <v>151</v>
      </c>
      <c r="B33" s="10" t="s">
        <v>244</v>
      </c>
      <c r="C33" s="5"/>
      <c r="D33" s="151">
        <f>D34</f>
        <v>0</v>
      </c>
      <c r="E33" s="86">
        <f>E34</f>
        <v>0</v>
      </c>
    </row>
    <row r="34" spans="1:5" s="136" customFormat="1" ht="52.5" customHeight="1">
      <c r="A34" s="133" t="s">
        <v>152</v>
      </c>
      <c r="B34" s="10" t="s">
        <v>244</v>
      </c>
      <c r="C34" s="5"/>
      <c r="D34" s="151">
        <f>D35</f>
        <v>0</v>
      </c>
      <c r="E34" s="86">
        <f>E35</f>
        <v>0</v>
      </c>
    </row>
    <row r="35" spans="1:5" s="136" customFormat="1" ht="39" customHeight="1">
      <c r="A35" s="133" t="s">
        <v>75</v>
      </c>
      <c r="B35" s="10" t="s">
        <v>245</v>
      </c>
      <c r="C35" s="5" t="s">
        <v>76</v>
      </c>
      <c r="D35" s="151">
        <v>0</v>
      </c>
      <c r="E35" s="86">
        <v>0</v>
      </c>
    </row>
    <row r="36" spans="1:17" s="136" customFormat="1" ht="45.75" customHeight="1">
      <c r="A36" s="88" t="s">
        <v>159</v>
      </c>
      <c r="B36" s="139" t="s">
        <v>162</v>
      </c>
      <c r="C36" s="3"/>
      <c r="D36" s="155">
        <f aca="true" t="shared" si="1" ref="D36:E38">D37</f>
        <v>419</v>
      </c>
      <c r="E36" s="141">
        <f t="shared" si="1"/>
        <v>633.7</v>
      </c>
      <c r="F36" s="150" t="e">
        <f>F37+F39+F40+F42+F44+#REF!+F46</f>
        <v>#REF!</v>
      </c>
      <c r="G36" s="150" t="e">
        <f>G37+G39+G40+G42+G44+#REF!+G46</f>
        <v>#REF!</v>
      </c>
      <c r="H36" s="150" t="e">
        <f>H37+H39+H40+H42+H44+#REF!+H46</f>
        <v>#REF!</v>
      </c>
      <c r="I36" s="150" t="e">
        <f>I37+I39+I40+I42+I44+#REF!+I46</f>
        <v>#REF!</v>
      </c>
      <c r="J36" s="150" t="e">
        <f>J37+J39+J40+J42+J44+#REF!+J46</f>
        <v>#REF!</v>
      </c>
      <c r="K36" s="150" t="e">
        <f>K37+K39+K40+K42+K44+#REF!+K46</f>
        <v>#REF!</v>
      </c>
      <c r="L36" s="150" t="e">
        <f>L37+L39+L40+L42+L44+#REF!+L46</f>
        <v>#REF!</v>
      </c>
      <c r="M36" s="150" t="e">
        <f>M37+M39+M40+M42+M44+#REF!+M46</f>
        <v>#REF!</v>
      </c>
      <c r="N36" s="150" t="e">
        <f>N37+N39+N40+N42+N44+#REF!+N46</f>
        <v>#REF!</v>
      </c>
      <c r="O36" s="150" t="e">
        <f>O37+O39+O40+O42+O44+#REF!+O46</f>
        <v>#REF!</v>
      </c>
      <c r="P36" s="150" t="e">
        <f>P37+P39+P40+P42+P44+#REF!+P46</f>
        <v>#REF!</v>
      </c>
      <c r="Q36" s="150" t="e">
        <f>Q37+Q39+Q40+Q42+Q44+#REF!+Q46</f>
        <v>#REF!</v>
      </c>
    </row>
    <row r="37" spans="1:5" s="136" customFormat="1" ht="45" customHeight="1">
      <c r="A37" s="87" t="s">
        <v>155</v>
      </c>
      <c r="B37" s="10" t="s">
        <v>167</v>
      </c>
      <c r="C37" s="5"/>
      <c r="D37" s="151">
        <f t="shared" si="1"/>
        <v>419</v>
      </c>
      <c r="E37" s="86">
        <f t="shared" si="1"/>
        <v>633.7</v>
      </c>
    </row>
    <row r="38" spans="1:5" s="136" customFormat="1" ht="31.5" customHeight="1">
      <c r="A38" s="87" t="s">
        <v>156</v>
      </c>
      <c r="B38" s="10" t="s">
        <v>167</v>
      </c>
      <c r="C38" s="5"/>
      <c r="D38" s="151">
        <f t="shared" si="1"/>
        <v>419</v>
      </c>
      <c r="E38" s="86">
        <f t="shared" si="1"/>
        <v>633.7</v>
      </c>
    </row>
    <row r="39" spans="1:5" s="135" customFormat="1" ht="25.5" customHeight="1">
      <c r="A39" s="87" t="s">
        <v>74</v>
      </c>
      <c r="B39" s="10" t="s">
        <v>167</v>
      </c>
      <c r="C39" s="5" t="s">
        <v>73</v>
      </c>
      <c r="D39" s="151">
        <v>419</v>
      </c>
      <c r="E39" s="86">
        <v>633.7</v>
      </c>
    </row>
    <row r="40" spans="1:5" s="135" customFormat="1" ht="39.75" customHeight="1">
      <c r="A40" s="140" t="s">
        <v>181</v>
      </c>
      <c r="B40" s="16" t="s">
        <v>146</v>
      </c>
      <c r="C40" s="5"/>
      <c r="D40" s="155">
        <f>D41+D43</f>
        <v>-5</v>
      </c>
      <c r="E40" s="141">
        <f>E41+E43</f>
        <v>0</v>
      </c>
    </row>
    <row r="41" spans="1:5" s="135" customFormat="1" ht="41.25" customHeight="1">
      <c r="A41" s="133" t="s">
        <v>145</v>
      </c>
      <c r="B41" s="9" t="s">
        <v>173</v>
      </c>
      <c r="C41" s="5"/>
      <c r="D41" s="151">
        <f>D42</f>
        <v>-5</v>
      </c>
      <c r="E41" s="86">
        <f>E42</f>
        <v>0</v>
      </c>
    </row>
    <row r="42" spans="1:5" s="135" customFormat="1" ht="46.5" customHeight="1">
      <c r="A42" s="133" t="s">
        <v>74</v>
      </c>
      <c r="B42" s="9" t="s">
        <v>173</v>
      </c>
      <c r="C42" s="5" t="s">
        <v>73</v>
      </c>
      <c r="D42" s="151">
        <v>-5</v>
      </c>
      <c r="E42" s="86">
        <v>0</v>
      </c>
    </row>
    <row r="43" spans="1:5" s="135" customFormat="1" ht="48.75" customHeight="1">
      <c r="A43" s="133" t="s">
        <v>147</v>
      </c>
      <c r="B43" s="9" t="s">
        <v>170</v>
      </c>
      <c r="C43" s="5"/>
      <c r="D43" s="154">
        <f>D44</f>
        <v>0</v>
      </c>
      <c r="E43" s="86">
        <f>E44+E45</f>
        <v>0</v>
      </c>
    </row>
    <row r="44" spans="1:5" s="135" customFormat="1" ht="48" customHeight="1">
      <c r="A44" s="133" t="s">
        <v>74</v>
      </c>
      <c r="B44" s="9" t="s">
        <v>170</v>
      </c>
      <c r="C44" s="168" t="s">
        <v>72</v>
      </c>
      <c r="D44" s="154">
        <v>0</v>
      </c>
      <c r="E44" s="86">
        <v>0</v>
      </c>
    </row>
    <row r="45" spans="1:5" s="135" customFormat="1" ht="49.5" customHeight="1">
      <c r="A45" s="133" t="s">
        <v>147</v>
      </c>
      <c r="B45" s="9" t="s">
        <v>170</v>
      </c>
      <c r="C45" s="168" t="s">
        <v>73</v>
      </c>
      <c r="D45" s="154">
        <v>-10</v>
      </c>
      <c r="E45" s="86">
        <v>0</v>
      </c>
    </row>
    <row r="46" spans="1:5" s="135" customFormat="1" ht="1.5" customHeight="1">
      <c r="A46" s="133" t="s">
        <v>74</v>
      </c>
      <c r="B46" s="9" t="s">
        <v>170</v>
      </c>
      <c r="C46" s="5" t="s">
        <v>73</v>
      </c>
      <c r="D46" s="154">
        <v>12.8</v>
      </c>
      <c r="E46" s="86">
        <v>12.8</v>
      </c>
    </row>
    <row r="47" spans="1:5" s="135" customFormat="1" ht="42" customHeight="1" hidden="1">
      <c r="A47" s="133"/>
      <c r="B47" s="9"/>
      <c r="C47" s="5"/>
      <c r="D47" s="154"/>
      <c r="E47" s="86"/>
    </row>
    <row r="48" spans="1:5" s="135" customFormat="1" ht="42" customHeight="1">
      <c r="A48" s="198" t="s">
        <v>189</v>
      </c>
      <c r="B48" s="16" t="s">
        <v>146</v>
      </c>
      <c r="C48" s="5"/>
      <c r="D48" s="170">
        <f>D49</f>
        <v>434.01</v>
      </c>
      <c r="E48" s="141">
        <f>E49+E55</f>
        <v>965.23</v>
      </c>
    </row>
    <row r="49" spans="1:5" s="135" customFormat="1" ht="21" customHeight="1">
      <c r="A49" s="194" t="s">
        <v>193</v>
      </c>
      <c r="B49" s="9" t="s">
        <v>196</v>
      </c>
      <c r="C49" s="5"/>
      <c r="D49" s="154">
        <f>SUM(D50+D51)</f>
        <v>434.01</v>
      </c>
      <c r="E49" s="154">
        <f>SUM(E50+E51)</f>
        <v>791.23</v>
      </c>
    </row>
    <row r="50" spans="1:5" s="135" customFormat="1" ht="63" customHeight="1">
      <c r="A50" s="197" t="s">
        <v>71</v>
      </c>
      <c r="B50" s="9" t="s">
        <v>196</v>
      </c>
      <c r="C50" s="168" t="s">
        <v>72</v>
      </c>
      <c r="D50" s="154">
        <v>299.68</v>
      </c>
      <c r="E50" s="86">
        <v>649.1</v>
      </c>
    </row>
    <row r="51" spans="1:5" s="135" customFormat="1" ht="42" customHeight="1">
      <c r="A51" s="133" t="s">
        <v>74</v>
      </c>
      <c r="B51" s="9" t="s">
        <v>196</v>
      </c>
      <c r="C51" s="168" t="s">
        <v>73</v>
      </c>
      <c r="D51" s="154">
        <v>134.33</v>
      </c>
      <c r="E51" s="86">
        <v>142.13</v>
      </c>
    </row>
    <row r="52" spans="1:5" s="135" customFormat="1" ht="42" customHeight="1">
      <c r="A52" s="198" t="s">
        <v>202</v>
      </c>
      <c r="B52" s="16" t="s">
        <v>203</v>
      </c>
      <c r="C52" s="165"/>
      <c r="D52" s="175">
        <f>D53</f>
        <v>333.3</v>
      </c>
      <c r="E52" s="216">
        <f>E53</f>
        <v>333.3</v>
      </c>
    </row>
    <row r="53" spans="1:5" s="135" customFormat="1" ht="56.25" customHeight="1">
      <c r="A53" s="197" t="s">
        <v>190</v>
      </c>
      <c r="B53" s="9" t="s">
        <v>195</v>
      </c>
      <c r="C53" s="210"/>
      <c r="D53" s="219">
        <f>D54</f>
        <v>333.3</v>
      </c>
      <c r="E53" s="212">
        <f>SUM(E54)</f>
        <v>333.3</v>
      </c>
    </row>
    <row r="54" spans="1:5" s="135" customFormat="1" ht="51.75" customHeight="1">
      <c r="A54" s="196" t="s">
        <v>74</v>
      </c>
      <c r="B54" s="9" t="s">
        <v>282</v>
      </c>
      <c r="C54" s="223">
        <v>200</v>
      </c>
      <c r="D54" s="219">
        <v>333.3</v>
      </c>
      <c r="E54" s="212">
        <v>333.3</v>
      </c>
    </row>
    <row r="55" spans="1:5" s="135" customFormat="1" ht="51.75" customHeight="1">
      <c r="A55" s="193" t="s">
        <v>189</v>
      </c>
      <c r="B55" s="16" t="s">
        <v>246</v>
      </c>
      <c r="C55" s="213"/>
      <c r="D55" s="224">
        <v>0</v>
      </c>
      <c r="E55" s="214">
        <f>SUM(E56)</f>
        <v>174</v>
      </c>
    </row>
    <row r="56" spans="1:5" s="135" customFormat="1" ht="51.75" customHeight="1">
      <c r="A56" s="196" t="s">
        <v>71</v>
      </c>
      <c r="B56" s="9" t="s">
        <v>246</v>
      </c>
      <c r="C56" s="223" t="s">
        <v>72</v>
      </c>
      <c r="D56" s="219"/>
      <c r="E56" s="212">
        <v>174</v>
      </c>
    </row>
    <row r="57" spans="1:5" s="135" customFormat="1" ht="38.25" customHeight="1">
      <c r="A57" s="211" t="s">
        <v>112</v>
      </c>
      <c r="B57" s="217" t="s">
        <v>106</v>
      </c>
      <c r="C57" s="213"/>
      <c r="D57" s="215">
        <f>D58+D60</f>
        <v>48.959999999999994</v>
      </c>
      <c r="E57" s="214">
        <f>E58+E60</f>
        <v>526.76</v>
      </c>
    </row>
    <row r="58" spans="1:5" s="135" customFormat="1" ht="33" customHeight="1">
      <c r="A58" s="76" t="s">
        <v>114</v>
      </c>
      <c r="B58" s="3" t="s">
        <v>106</v>
      </c>
      <c r="C58" s="16"/>
      <c r="D58" s="156">
        <f>D59</f>
        <v>39.66</v>
      </c>
      <c r="E58" s="176">
        <f>E59</f>
        <v>413.16</v>
      </c>
    </row>
    <row r="59" spans="1:5" s="135" customFormat="1" ht="81">
      <c r="A59" s="8" t="s">
        <v>71</v>
      </c>
      <c r="B59" s="168" t="s">
        <v>238</v>
      </c>
      <c r="C59" s="5" t="s">
        <v>72</v>
      </c>
      <c r="D59" s="154">
        <v>39.66</v>
      </c>
      <c r="E59" s="86">
        <v>413.16</v>
      </c>
    </row>
    <row r="60" spans="1:5" s="135" customFormat="1" ht="40.5">
      <c r="A60" s="6" t="s">
        <v>108</v>
      </c>
      <c r="B60" s="3" t="s">
        <v>106</v>
      </c>
      <c r="C60" s="3"/>
      <c r="D60" s="153">
        <f>D61</f>
        <v>9.3</v>
      </c>
      <c r="E60" s="94">
        <f>E61</f>
        <v>113.6</v>
      </c>
    </row>
    <row r="61" spans="1:5" s="135" customFormat="1" ht="40.5">
      <c r="A61" s="7" t="s">
        <v>109</v>
      </c>
      <c r="B61" s="168" t="s">
        <v>242</v>
      </c>
      <c r="C61" s="5"/>
      <c r="D61" s="154">
        <f>D62</f>
        <v>9.3</v>
      </c>
      <c r="E61" s="86">
        <f>E62</f>
        <v>113.6</v>
      </c>
    </row>
    <row r="62" spans="1:5" s="135" customFormat="1" ht="81">
      <c r="A62" s="8" t="s">
        <v>71</v>
      </c>
      <c r="B62" s="168" t="s">
        <v>242</v>
      </c>
      <c r="C62" s="5" t="s">
        <v>72</v>
      </c>
      <c r="D62" s="154">
        <v>9.3</v>
      </c>
      <c r="E62" s="86">
        <v>113.6</v>
      </c>
    </row>
    <row r="63" spans="1:5" s="135" customFormat="1" ht="20.25">
      <c r="A63" s="8"/>
      <c r="B63" s="168" t="s">
        <v>287</v>
      </c>
      <c r="C63" s="168" t="s">
        <v>73</v>
      </c>
      <c r="D63" s="154">
        <v>8.4</v>
      </c>
      <c r="E63" s="86">
        <v>8.4</v>
      </c>
    </row>
    <row r="64" spans="1:5" ht="20.25">
      <c r="A64" s="6" t="s">
        <v>20</v>
      </c>
      <c r="B64" s="4"/>
      <c r="C64" s="4"/>
      <c r="D64" s="160">
        <f>D6+D12+D23+D27+D36+D40+D48+D52+D57+D63</f>
        <v>1544.42</v>
      </c>
      <c r="E64" s="160">
        <f>E6+E12+E23+E27+E36+E40+E48+E52+E57+E63</f>
        <v>4399.42</v>
      </c>
    </row>
    <row r="65" ht="18.75" hidden="1">
      <c r="E65" s="12"/>
    </row>
    <row r="66" spans="1:5" ht="18.75" hidden="1">
      <c r="A66" s="244"/>
      <c r="B66" s="13"/>
      <c r="C66" s="13"/>
      <c r="D66" s="13"/>
      <c r="E66" s="12"/>
    </row>
    <row r="67" spans="1:4" ht="18.75" hidden="1">
      <c r="A67" s="244"/>
      <c r="B67" s="13"/>
      <c r="C67" s="13"/>
      <c r="D67" s="13"/>
    </row>
    <row r="68" ht="18.75" hidden="1">
      <c r="A68" s="14"/>
    </row>
    <row r="69" ht="18.75" hidden="1">
      <c r="A69" s="15"/>
    </row>
    <row r="70" ht="18.75" hidden="1"/>
  </sheetData>
  <sheetProtection/>
  <mergeCells count="4">
    <mergeCell ref="B1:E1"/>
    <mergeCell ref="A2:E2"/>
    <mergeCell ref="B3:C3"/>
    <mergeCell ref="A66:A67"/>
  </mergeCells>
  <printOptions/>
  <pageMargins left="0.87" right="0.36" top="0.18" bottom="0.25" header="0.27" footer="0.23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Беш Озек</cp:lastModifiedBy>
  <cp:lastPrinted>2023-01-10T09:03:36Z</cp:lastPrinted>
  <dcterms:created xsi:type="dcterms:W3CDTF">2014-10-07T12:01:05Z</dcterms:created>
  <dcterms:modified xsi:type="dcterms:W3CDTF">2023-01-12T03:09:25Z</dcterms:modified>
  <cp:category/>
  <cp:version/>
  <cp:contentType/>
  <cp:contentStatus/>
</cp:coreProperties>
</file>